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100" windowHeight="9345"/>
  </bookViews>
  <sheets>
    <sheet name="Отпуск потребителям" sheetId="1" r:id="rId1"/>
  </sheets>
  <externalReferences>
    <externalReference r:id="rId2"/>
    <externalReference r:id="rId3"/>
  </externalReferences>
  <definedNames>
    <definedName name="_xlnm._FilterDatabase" localSheetId="0" hidden="1">'Отпуск потребителям'!$A$8:$AE$97</definedName>
    <definedName name="anscount" hidden="1">1</definedName>
    <definedName name="BossProviderVariable?_bb611779_6317_4fc8_a02b_b45dfbbccf2f" hidden="1">"25_01_2006"</definedName>
    <definedName name="BossProviderVariable?_f063a96a_77db_4441_9959_2e2d8599754c" hidden="1">"25_01_2006"</definedName>
    <definedName name="ghg" hidden="1">{#N/A,#N/A,FALSE,"Себестоимсть-97"}</definedName>
    <definedName name="mmm" hidden="1">{#N/A,#N/A,FALSE,"Себестоимсть-97"}</definedName>
    <definedName name="P1_ESO_PROT" hidden="1">#REF!,#REF!,#REF!,#REF!,#REF!,#REF!,#REF!,#REF!</definedName>
    <definedName name="P1_SBT_PROT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'[1]20'!$E$4:$H$4,'[1]20'!$E$13:$H$13,'[1]20'!$E$16:$H$17,'[1]20'!$E$19:$H$19,'[1]20'!$J$4:$M$4,'[1]20'!$J$8:$M$11,'[1]20'!$J$13:$M$13,'[1]20'!$J$16:$M$17,'[1]20'!$J$19:$M$19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T1_Protect" hidden="1">#REF!,#REF!,#REF!,#REF!,#REF!</definedName>
    <definedName name="P11_T1_Protect" hidden="1">#REF!,#REF!,#REF!,#REF!,#REF!</definedName>
    <definedName name="P12_T1_Protect" hidden="1">#REF!,#REF!,#REF!,#REF!,#REF!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19_T111" hidden="1">[0]!P5_T1_Protect,[0]!P6_T1_Protect,[0]!P7_T1_Protect,[0]!P8_T1_Protect,[0]!P9_T1_Protect,[0]!P10_T1_Protect,[0]!P11_T1_Protect,[0]!P12_T1_Protect,[0]!P13_T1_Protect,[0]!P14_T1_Protect</definedName>
    <definedName name="P2_T1_Protect" hidden="1">#REF!,#REF!,#REF!,#REF!,#REF!,#REF!</definedName>
    <definedName name="P2_T4_Protect" hidden="1">#REF!,#REF!,#REF!,#REF!,#REF!,#REF!,#REF!,#REF!,#REF!</definedName>
    <definedName name="P3_T1_Protect" hidden="1">#REF!,#REF!,#REF!,#REF!,#REF!</definedName>
    <definedName name="P4_T1_Protect" hidden="1">#REF!,#REF!,#REF!,#REF!,#REF!,#REF!</definedName>
    <definedName name="P5_T1_Protect" hidden="1">#REF!,#REF!,#REF!,#REF!,#REF!</definedName>
    <definedName name="P6_T1_Protect" hidden="1">#REF!,#REF!,#REF!,#REF!,#REF!</definedName>
    <definedName name="P7_T1_Protect" hidden="1">#REF!,#REF!,#REF!,#REF!,#REF!</definedName>
    <definedName name="P8_T1_Protect" hidden="1">#REF!,#REF!,#REF!,#REF!,#REF!</definedName>
    <definedName name="P9_T1_Protect" hidden="1">#REF!,#REF!,#REF!,#REF!,#REF!</definedName>
    <definedName name="SAPBEXhrIndnt" hidden="1">"Wide"</definedName>
    <definedName name="SAPBEXrevision" hidden="1">1</definedName>
    <definedName name="SAPBEXsysID" hidden="1">"BW2"</definedName>
    <definedName name="SAPBEXwbID" hidden="1">"15TTB4CSDPSBRAUM6VXEUURJW"</definedName>
    <definedName name="SAPsysID" hidden="1">"708C5W7SBKP804JT78WJ0JNKI"</definedName>
    <definedName name="SAPwbID" hidden="1">"ARS"</definedName>
    <definedName name="smet" hidden="1">{#N/A,#N/A,FALSE,"Себестоимсть-97"}</definedName>
    <definedName name="wrn.Калькуляция._.себестоимости." hidden="1">{#N/A,#N/A,FALSE,"Себестоимсть-97"}</definedName>
    <definedName name="wrn.Сравнение._.с._.отраслями." hidden="1">{#N/A,#N/A,TRUE,"Лист1";#N/A,#N/A,TRUE,"Лист2";#N/A,#N/A,TRUE,"Лист3"}</definedName>
    <definedName name="yyyjjjj" hidden="1">{#N/A,#N/A,FALSE,"Себестоимсть-97"}</definedName>
    <definedName name="ваорлап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имит" hidden="1">{#N/A,#N/A,FALSE,"Себестоимсть-97"}</definedName>
    <definedName name="_xlnm.Print_Area" localSheetId="0">'Отпуск потребителям'!$A$1:$R$141</definedName>
    <definedName name="пнлнееен" hidden="1">{#N/A,#N/A,FALSE,"Себестоимсть-97"}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" hidden="1">{#N/A,#N/A,FALSE,"Себестоимсть-97"}</definedName>
  </definedNames>
  <calcPr calcId="145621"/>
</workbook>
</file>

<file path=xl/calcChain.xml><?xml version="1.0" encoding="utf-8"?>
<calcChain xmlns="http://schemas.openxmlformats.org/spreadsheetml/2006/main">
  <c r="F98" i="1" l="1"/>
  <c r="E98" i="1"/>
  <c r="N107" i="1" l="1"/>
  <c r="N103" i="1"/>
  <c r="O97" i="1"/>
  <c r="R97" i="1" s="1"/>
  <c r="A97" i="1"/>
  <c r="R96" i="1"/>
  <c r="O96" i="1"/>
  <c r="R95" i="1"/>
  <c r="O95" i="1"/>
  <c r="O94" i="1"/>
  <c r="R94" i="1" s="1"/>
  <c r="O93" i="1"/>
  <c r="R93" i="1" s="1"/>
  <c r="O92" i="1"/>
  <c r="R92" i="1" s="1"/>
  <c r="O91" i="1"/>
  <c r="R91" i="1" s="1"/>
  <c r="O90" i="1"/>
  <c r="R90" i="1" s="1"/>
  <c r="O89" i="1"/>
  <c r="R89" i="1" s="1"/>
  <c r="O88" i="1"/>
  <c r="R88" i="1" s="1"/>
  <c r="O87" i="1"/>
  <c r="R87" i="1" s="1"/>
  <c r="O86" i="1"/>
  <c r="R86" i="1" s="1"/>
  <c r="O85" i="1"/>
  <c r="R85" i="1" s="1"/>
  <c r="O84" i="1"/>
  <c r="R84" i="1" s="1"/>
  <c r="A84" i="1"/>
  <c r="R83" i="1"/>
  <c r="O83" i="1"/>
  <c r="R82" i="1"/>
  <c r="O82" i="1"/>
  <c r="R81" i="1"/>
  <c r="O81" i="1"/>
  <c r="AC80" i="1"/>
  <c r="AD80" i="1" s="1"/>
  <c r="O80" i="1"/>
  <c r="R80" i="1" s="1"/>
  <c r="AC79" i="1"/>
  <c r="AD79" i="1" s="1"/>
  <c r="O79" i="1"/>
  <c r="R79" i="1" s="1"/>
  <c r="AD78" i="1"/>
  <c r="AC78" i="1"/>
  <c r="R78" i="1"/>
  <c r="O78" i="1"/>
  <c r="AC77" i="1"/>
  <c r="AD77" i="1" s="1"/>
  <c r="O77" i="1"/>
  <c r="R77" i="1" s="1"/>
  <c r="AD76" i="1"/>
  <c r="AC76" i="1"/>
  <c r="R76" i="1"/>
  <c r="O76" i="1"/>
  <c r="AC75" i="1"/>
  <c r="AD75" i="1" s="1"/>
  <c r="O75" i="1"/>
  <c r="R75" i="1" s="1"/>
  <c r="AD74" i="1"/>
  <c r="AC74" i="1"/>
  <c r="R74" i="1"/>
  <c r="O74" i="1"/>
  <c r="AC73" i="1"/>
  <c r="AD73" i="1" s="1"/>
  <c r="O73" i="1"/>
  <c r="R73" i="1" s="1"/>
  <c r="AD72" i="1"/>
  <c r="AC72" i="1"/>
  <c r="R72" i="1"/>
  <c r="O72" i="1"/>
  <c r="AC71" i="1"/>
  <c r="AD71" i="1" s="1"/>
  <c r="O71" i="1"/>
  <c r="R71" i="1" s="1"/>
  <c r="N113" i="1" s="1"/>
  <c r="AD70" i="1"/>
  <c r="AC70" i="1"/>
  <c r="R70" i="1"/>
  <c r="O70" i="1"/>
  <c r="AC69" i="1"/>
  <c r="AD69" i="1" s="1"/>
  <c r="O69" i="1"/>
  <c r="R69" i="1" s="1"/>
  <c r="R68" i="1"/>
  <c r="O68" i="1"/>
  <c r="AC67" i="1"/>
  <c r="AD67" i="1" s="1"/>
  <c r="O67" i="1"/>
  <c r="R67" i="1" s="1"/>
  <c r="AD66" i="1"/>
  <c r="AC66" i="1"/>
  <c r="R66" i="1"/>
  <c r="O66" i="1"/>
  <c r="AC65" i="1"/>
  <c r="AD65" i="1" s="1"/>
  <c r="O65" i="1"/>
  <c r="R65" i="1" s="1"/>
  <c r="AD64" i="1"/>
  <c r="AC64" i="1"/>
  <c r="R64" i="1"/>
  <c r="O64" i="1"/>
  <c r="AC63" i="1"/>
  <c r="AD63" i="1" s="1"/>
  <c r="O63" i="1"/>
  <c r="R63" i="1" s="1"/>
  <c r="AD62" i="1"/>
  <c r="AC62" i="1"/>
  <c r="R62" i="1"/>
  <c r="O62" i="1"/>
  <c r="AC61" i="1"/>
  <c r="AD61" i="1" s="1"/>
  <c r="O61" i="1"/>
  <c r="R61" i="1" s="1"/>
  <c r="AD60" i="1"/>
  <c r="AC60" i="1"/>
  <c r="R60" i="1"/>
  <c r="O60" i="1"/>
  <c r="AC59" i="1"/>
  <c r="AD59" i="1" s="1"/>
  <c r="O59" i="1"/>
  <c r="R59" i="1" s="1"/>
  <c r="AD58" i="1"/>
  <c r="AC58" i="1"/>
  <c r="R58" i="1"/>
  <c r="O58" i="1"/>
  <c r="AC57" i="1"/>
  <c r="AD57" i="1" s="1"/>
  <c r="O57" i="1"/>
  <c r="R57" i="1" s="1"/>
  <c r="AD56" i="1"/>
  <c r="AC56" i="1"/>
  <c r="R56" i="1"/>
  <c r="O56" i="1"/>
  <c r="AC55" i="1"/>
  <c r="AD55" i="1" s="1"/>
  <c r="O55" i="1"/>
  <c r="R55" i="1" s="1"/>
  <c r="AD54" i="1"/>
  <c r="AC54" i="1"/>
  <c r="R54" i="1"/>
  <c r="O54" i="1"/>
  <c r="AC53" i="1"/>
  <c r="AD53" i="1" s="1"/>
  <c r="O53" i="1"/>
  <c r="R53" i="1" s="1"/>
  <c r="AD52" i="1"/>
  <c r="AC52" i="1"/>
  <c r="R52" i="1"/>
  <c r="O52" i="1"/>
  <c r="AC51" i="1"/>
  <c r="AD51" i="1" s="1"/>
  <c r="O51" i="1"/>
  <c r="R51" i="1" s="1"/>
  <c r="AD50" i="1"/>
  <c r="AC50" i="1"/>
  <c r="R50" i="1"/>
  <c r="O50" i="1"/>
  <c r="AC49" i="1"/>
  <c r="AD49" i="1" s="1"/>
  <c r="O49" i="1"/>
  <c r="R49" i="1" s="1"/>
  <c r="AD48" i="1"/>
  <c r="AC48" i="1"/>
  <c r="R48" i="1"/>
  <c r="O48" i="1"/>
  <c r="AC47" i="1"/>
  <c r="AD47" i="1" s="1"/>
  <c r="O47" i="1"/>
  <c r="R47" i="1" s="1"/>
  <c r="AD46" i="1"/>
  <c r="AC46" i="1"/>
  <c r="O46" i="1"/>
  <c r="AC45" i="1"/>
  <c r="AD45" i="1" s="1"/>
  <c r="R45" i="1"/>
  <c r="O45" i="1"/>
  <c r="AC44" i="1"/>
  <c r="AD44" i="1" s="1"/>
  <c r="O44" i="1"/>
  <c r="R44" i="1" s="1"/>
  <c r="AC43" i="1"/>
  <c r="AD43" i="1" s="1"/>
  <c r="R43" i="1"/>
  <c r="O43" i="1"/>
  <c r="AC42" i="1"/>
  <c r="AD42" i="1" s="1"/>
  <c r="O42" i="1"/>
  <c r="R42" i="1" s="1"/>
  <c r="AC41" i="1"/>
  <c r="AD41" i="1" s="1"/>
  <c r="R41" i="1"/>
  <c r="O41" i="1"/>
  <c r="AC40" i="1"/>
  <c r="AD40" i="1" s="1"/>
  <c r="O40" i="1"/>
  <c r="R40" i="1" s="1"/>
  <c r="AC39" i="1"/>
  <c r="AD39" i="1" s="1"/>
  <c r="R39" i="1"/>
  <c r="O39" i="1"/>
  <c r="AC38" i="1"/>
  <c r="AD38" i="1" s="1"/>
  <c r="O38" i="1"/>
  <c r="R38" i="1" s="1"/>
  <c r="AC37" i="1"/>
  <c r="AD37" i="1" s="1"/>
  <c r="R37" i="1"/>
  <c r="O37" i="1"/>
  <c r="AC36" i="1"/>
  <c r="AD36" i="1" s="1"/>
  <c r="O36" i="1"/>
  <c r="R36" i="1" s="1"/>
  <c r="AC35" i="1"/>
  <c r="AD35" i="1" s="1"/>
  <c r="R35" i="1"/>
  <c r="O35" i="1"/>
  <c r="AC34" i="1"/>
  <c r="AD34" i="1" s="1"/>
  <c r="O34" i="1"/>
  <c r="R34" i="1" s="1"/>
  <c r="AC33" i="1"/>
  <c r="AD33" i="1" s="1"/>
  <c r="R33" i="1"/>
  <c r="O33" i="1"/>
  <c r="AC32" i="1"/>
  <c r="AD32" i="1" s="1"/>
  <c r="O32" i="1"/>
  <c r="R32" i="1" s="1"/>
  <c r="AC31" i="1"/>
  <c r="AD31" i="1" s="1"/>
  <c r="R31" i="1"/>
  <c r="O31" i="1"/>
  <c r="AC30" i="1"/>
  <c r="AD30" i="1" s="1"/>
  <c r="O30" i="1"/>
  <c r="R30" i="1" s="1"/>
  <c r="N116" i="1" s="1"/>
  <c r="AC29" i="1"/>
  <c r="AD29" i="1" s="1"/>
  <c r="O29" i="1"/>
  <c r="R29" i="1" s="1"/>
  <c r="AC28" i="1"/>
  <c r="AD28" i="1" s="1"/>
  <c r="R28" i="1"/>
  <c r="N114" i="1" s="1"/>
  <c r="O28" i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C27" i="1"/>
  <c r="AD27" i="1" s="1"/>
  <c r="O27" i="1"/>
  <c r="R27" i="1" s="1"/>
  <c r="O26" i="1"/>
  <c r="R26" i="1" s="1"/>
  <c r="AC25" i="1"/>
  <c r="AD25" i="1" s="1"/>
  <c r="O25" i="1"/>
  <c r="R25" i="1" s="1"/>
  <c r="N112" i="1" s="1"/>
  <c r="AC24" i="1"/>
  <c r="AD24" i="1" s="1"/>
  <c r="R24" i="1"/>
  <c r="O24" i="1"/>
  <c r="AC23" i="1"/>
  <c r="AD23" i="1" s="1"/>
  <c r="O23" i="1"/>
  <c r="R23" i="1" s="1"/>
  <c r="AC22" i="1"/>
  <c r="AD22" i="1" s="1"/>
  <c r="R22" i="1"/>
  <c r="O22" i="1"/>
  <c r="AC21" i="1"/>
  <c r="AD21" i="1" s="1"/>
  <c r="O21" i="1"/>
  <c r="AC20" i="1"/>
  <c r="AD20" i="1" s="1"/>
  <c r="O20" i="1"/>
  <c r="R20" i="1" s="1"/>
  <c r="AC19" i="1"/>
  <c r="AD19" i="1" s="1"/>
  <c r="R19" i="1"/>
  <c r="O19" i="1"/>
  <c r="AC18" i="1"/>
  <c r="AD18" i="1" s="1"/>
  <c r="O18" i="1"/>
  <c r="R18" i="1" s="1"/>
  <c r="AC17" i="1"/>
  <c r="AD17" i="1" s="1"/>
  <c r="R17" i="1"/>
  <c r="O17" i="1"/>
  <c r="AC16" i="1"/>
  <c r="AD16" i="1" s="1"/>
  <c r="O16" i="1"/>
  <c r="R16" i="1" s="1"/>
  <c r="AC15" i="1"/>
  <c r="AD15" i="1" s="1"/>
  <c r="R15" i="1"/>
  <c r="O15" i="1"/>
  <c r="AC14" i="1"/>
  <c r="AD14" i="1" s="1"/>
  <c r="O14" i="1"/>
  <c r="R14" i="1" s="1"/>
  <c r="AC13" i="1"/>
  <c r="AD13" i="1" s="1"/>
  <c r="R13" i="1"/>
  <c r="O13" i="1"/>
  <c r="AC12" i="1"/>
  <c r="AD12" i="1" s="1"/>
  <c r="O12" i="1"/>
  <c r="R12" i="1" s="1"/>
  <c r="AC11" i="1"/>
  <c r="AD11" i="1" s="1"/>
  <c r="R11" i="1"/>
  <c r="O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C10" i="1"/>
  <c r="AD10" i="1" s="1"/>
  <c r="O10" i="1"/>
  <c r="R10" i="1" s="1"/>
  <c r="A10" i="1"/>
  <c r="AC9" i="1"/>
  <c r="AD9" i="1" s="1"/>
  <c r="R9" i="1"/>
  <c r="O9" i="1"/>
  <c r="N109" i="1" l="1"/>
  <c r="N105" i="1"/>
  <c r="N111" i="1"/>
  <c r="S105" i="1" s="1"/>
  <c r="N104" i="1"/>
  <c r="N101" i="1"/>
  <c r="N115" i="1"/>
  <c r="S104" i="1" s="1"/>
  <c r="N108" i="1"/>
</calcChain>
</file>

<file path=xl/comments1.xml><?xml version="1.0" encoding="utf-8"?>
<comments xmlns="http://schemas.openxmlformats.org/spreadsheetml/2006/main">
  <authors>
    <author>Карцева Оксана Олеговна</author>
  </authors>
  <commentList>
    <comment ref="B45" authorId="0">
      <text>
        <r>
          <rPr>
            <b/>
            <sz val="9"/>
            <color indexed="81"/>
            <rFont val="Tahoma"/>
            <family val="2"/>
            <charset val="204"/>
          </rPr>
          <t>Карцева Оксана Олеговна:</t>
        </r>
        <r>
          <rPr>
            <sz val="9"/>
            <color indexed="81"/>
            <rFont val="Tahoma"/>
            <family val="2"/>
            <charset val="204"/>
          </rPr>
          <t xml:space="preserve">
с 01.06.2020 изменение наименования, № договора</t>
        </r>
      </text>
    </comment>
  </commentList>
</comments>
</file>

<file path=xl/sharedStrings.xml><?xml version="1.0" encoding="utf-8"?>
<sst xmlns="http://schemas.openxmlformats.org/spreadsheetml/2006/main" count="959" uniqueCount="364">
  <si>
    <t>Заказчик: АО "Янтарьэнерго"</t>
  </si>
  <si>
    <t>Приложение № 8</t>
  </si>
  <si>
    <t xml:space="preserve">Часы горения уличного освещения </t>
  </si>
  <si>
    <t>Исполнитель: Муниципальное казенное предприятие "Калининград-ГорТранс" 
городского округа "Город Калининград"</t>
  </si>
  <si>
    <t>к договору оказания услуг</t>
  </si>
  <si>
    <t>янв=449;февр=396;март=337;апр=261;май=199;июнь=162;июль=182;август=242;сентябрь=313;октябрь=378;=ноябрь=439;декабрь=468;</t>
  </si>
  <si>
    <t>по передаче  электрической энергии</t>
  </si>
  <si>
    <t>от "27"  июля  2012 г. № ПК-20/12</t>
  </si>
  <si>
    <t xml:space="preserve">ВЕДОМОСТЬ </t>
  </si>
  <si>
    <t xml:space="preserve"> об объемах переданной по Договору (поставленной Потребителям)  электрической  энергии </t>
  </si>
  <si>
    <t xml:space="preserve"> за расчетный месяц Декабрь 2021</t>
  </si>
  <si>
    <t>№ п.п.</t>
  </si>
  <si>
    <t>№ЛС</t>
  </si>
  <si>
    <t>Потребитель</t>
  </si>
  <si>
    <t>Учетный показатель</t>
  </si>
  <si>
    <t>УН</t>
  </si>
  <si>
    <t>Uном</t>
  </si>
  <si>
    <t>№ ПУ</t>
  </si>
  <si>
    <t>Красч</t>
  </si>
  <si>
    <t>Врем. зона</t>
  </si>
  <si>
    <t>Пред.пкз</t>
  </si>
  <si>
    <t>Тек.пкз</t>
  </si>
  <si>
    <t>Доп.потр.</t>
  </si>
  <si>
    <t>Расход</t>
  </si>
  <si>
    <t>Потери</t>
  </si>
  <si>
    <t>Полн. расход</t>
  </si>
  <si>
    <t>Сетевой адрес</t>
  </si>
  <si>
    <t>потери</t>
  </si>
  <si>
    <t>группа потр.</t>
  </si>
  <si>
    <t>максимальная мощность</t>
  </si>
  <si>
    <t>НАШ ОТПУСК</t>
  </si>
  <si>
    <t>292</t>
  </si>
  <si>
    <t>Муниципальное предприятие "Центральный парк культуры и  отдыха" Городского округа "Город Калининград"</t>
  </si>
  <si>
    <t>МУП "ЦПКиО" парковая зона ПКиО "Центральный"</t>
  </si>
  <si>
    <t>СН2</t>
  </si>
  <si>
    <t>6</t>
  </si>
  <si>
    <t>сутки</t>
  </si>
  <si>
    <t>О-53 ТП-2</t>
  </si>
  <si>
    <t>Непромышленные потребители с макс.мощ. до 670 кВт</t>
  </si>
  <si>
    <t>от 150 кВт до 670 кВт</t>
  </si>
  <si>
    <t>СН2: электроэнергия  одноставочный тариф</t>
  </si>
  <si>
    <t>СН</t>
  </si>
  <si>
    <t>9376</t>
  </si>
  <si>
    <t>Индивидуальный предприниматель Семенов Александр Юрьевич</t>
  </si>
  <si>
    <t xml:space="preserve"> ИП Семёнов А.Ю. (пр-т Победы) № 29</t>
  </si>
  <si>
    <t>НН</t>
  </si>
  <si>
    <t>00042949</t>
  </si>
  <si>
    <t>менее 150 кВт</t>
  </si>
  <si>
    <t>НН: электроэнергия одноставочный тариф</t>
  </si>
  <si>
    <t>Тер-Тумасова</t>
  </si>
  <si>
    <t>1417</t>
  </si>
  <si>
    <t>ОТКРЫТОЕ АКЦИОНЕРНОЕ ОБЩЕСТВО "ПЕРВЫЙ ХЛЕБОЗАВОД"</t>
  </si>
  <si>
    <t>ОАО "Первый хлебозавод" объект малой торговли, пр-т Победы ЦПКиО</t>
  </si>
  <si>
    <t>5920</t>
  </si>
  <si>
    <t>ООО "Калининградская пресса"</t>
  </si>
  <si>
    <t>ООО "Калининградская  Пресса", киоск  (пр-т Победы), (№ 27)</t>
  </si>
  <si>
    <t>57004813</t>
  </si>
  <si>
    <t>3214</t>
  </si>
  <si>
    <t>Буларга Андрей Иванович</t>
  </si>
  <si>
    <t>ИП Буларга, нежилое помещение ул. Комсомольская, 53-61</t>
  </si>
  <si>
    <t>05081289</t>
  </si>
  <si>
    <t>ТП-5</t>
  </si>
  <si>
    <t>Шмелькова</t>
  </si>
  <si>
    <t>2199</t>
  </si>
  <si>
    <t>Общество с ограниченной ответственностью "ОМТ"</t>
  </si>
  <si>
    <t>ООО "ОМТ"- торг.павильон - (пл. Победы- Ленинский пр-т (104)</t>
  </si>
  <si>
    <t>03173168</t>
  </si>
  <si>
    <t>ТП-7</t>
  </si>
  <si>
    <t>7562</t>
  </si>
  <si>
    <t>Муниципальное казенное учреждение "Городское дорожное строительство и ремонт" городского округа "Город Калининград"</t>
  </si>
  <si>
    <t>МУП "Дортранссигнал"- светофор-Ленинский  пр-т- ул.Черняховс.,(111)</t>
  </si>
  <si>
    <t>0712880501131049</t>
  </si>
  <si>
    <t>5984</t>
  </si>
  <si>
    <t>Индивидуальный предприниматель Шкиль Алиса Ивановна</t>
  </si>
  <si>
    <t xml:space="preserve"> ИП Шкиль А.И., объект малой торговли, ул.Черняховского,26</t>
  </si>
  <si>
    <t>007085027000186</t>
  </si>
  <si>
    <t>4941</t>
  </si>
  <si>
    <t>Общество с ограниченной ответственностью  "Голд-сервис"</t>
  </si>
  <si>
    <t>ООО "Голд-Сервис"  - пл. Победы - рекл. установка - призматрон (107)</t>
  </si>
  <si>
    <t>2368</t>
  </si>
  <si>
    <t>Физическое лицо Сторожев Максим Олегович</t>
  </si>
  <si>
    <t>физ. лицо Сторожев М.О. торговый павильон, Ленинский пр-т, ТЦ "Европа".</t>
  </si>
  <si>
    <t xml:space="preserve"> ООО "Голд-Сервис"  - ул. Гаражная (96)</t>
  </si>
  <si>
    <t xml:space="preserve">ООО "Киоски прессы", газетный  киоск № 49 (пл. Василевского)176 </t>
  </si>
  <si>
    <t>007789620027710</t>
  </si>
  <si>
    <t>О-30 ТП-11</t>
  </si>
  <si>
    <t>С 2014 г отсутствует расход</t>
  </si>
  <si>
    <t>ООО "БигБорд"</t>
  </si>
  <si>
    <t>Рекламная конструкция, г. Калининград, ул. А. Невского, д.1</t>
  </si>
  <si>
    <t>по мощности</t>
  </si>
  <si>
    <t>часы горения уличного освещениия</t>
  </si>
  <si>
    <t>ООО "КЛЕО"</t>
  </si>
  <si>
    <t>здание бастиона "Обертайх", г. Калининград, ул. Литовский вал, д. 5</t>
  </si>
  <si>
    <t>0851780800788174</t>
  </si>
  <si>
    <t>6986</t>
  </si>
  <si>
    <t>Общество с ограниченной ответственностью "КалининградРемСервис"</t>
  </si>
  <si>
    <t>ООО "КалининградРемСервис" кафе "Астер", ул. Литовский вал.1</t>
  </si>
  <si>
    <t>009081039000729</t>
  </si>
  <si>
    <t xml:space="preserve"> ООО "ОМТ"  - остановоч. комплекс - (пл. Василевск. (182)</t>
  </si>
  <si>
    <t>009081023003051</t>
  </si>
  <si>
    <t>ФЛ Зубко Зинаида Ивановна</t>
  </si>
  <si>
    <t>г. Калининград, пр-кт Победы д.72б</t>
  </si>
  <si>
    <t>0747871108145221</t>
  </si>
  <si>
    <t>О-44 ТП-12</t>
  </si>
  <si>
    <t>Население ГП</t>
  </si>
  <si>
    <t>НН: одноставочный приравненные к населению газовые плиты</t>
  </si>
  <si>
    <t>3791</t>
  </si>
  <si>
    <t>ООО "Ниагара Плюс"</t>
  </si>
  <si>
    <t>ООО "Ниагара плюс" (199), СТО (автомойка),пр. Победы</t>
  </si>
  <si>
    <t>61130574</t>
  </si>
  <si>
    <t>1189</t>
  </si>
  <si>
    <t>ООО"Тралфлот-транс"</t>
  </si>
  <si>
    <t>ООО "Тралфлот-Транс" - производство гофротары и гофрокартона  (237)</t>
  </si>
  <si>
    <t>03006742</t>
  </si>
  <si>
    <t>О-17 ТП-14</t>
  </si>
  <si>
    <t>6860</t>
  </si>
  <si>
    <t>Садовое некоммерческое товарищество ЦБЗ-1</t>
  </si>
  <si>
    <t>СНТ "ЦБЗ-1",  жилые  строения  КТП  20/03, Московский пр-т.</t>
  </si>
  <si>
    <t>05075070</t>
  </si>
  <si>
    <t>О-30 ТП-20</t>
  </si>
  <si>
    <t>Приравненные к населению</t>
  </si>
  <si>
    <t>СН2: одноставочный приравненные к населению газовые плиты</t>
  </si>
  <si>
    <t>Общество с ограниченной ответственностью  "Спецмост"</t>
  </si>
  <si>
    <t xml:space="preserve">ООО "Спецмост", стройплощадка мостового перехода ч/з Преголю южный обход
 </t>
  </si>
  <si>
    <t>01188457</t>
  </si>
  <si>
    <t>Промышленные и приравненные к ним потребители с макс.мощ. до 670 кВт</t>
  </si>
  <si>
    <t>1442</t>
  </si>
  <si>
    <t>ЗАО "Верхне-Прегольский порт" - (процедура банкротства)</t>
  </si>
  <si>
    <t>ЗАО "Верхне-Прегольский порт", завод, порт, Московский пр-т, 300</t>
  </si>
  <si>
    <t>05053042</t>
  </si>
  <si>
    <t>Промышленные и приравненные к ним потребители с макс.мощ. свыше 670 кВт</t>
  </si>
  <si>
    <t>от 670 кВт до 10 МВт</t>
  </si>
  <si>
    <t>СН2: электроэнергия по 4 ценовой категории</t>
  </si>
  <si>
    <t>6436</t>
  </si>
  <si>
    <t>Индивидуальный предприниматель  Бойченко Виктор Николаевич</t>
  </si>
  <si>
    <t>ЧП Бойченко В.Н.(303)- Адм.здание и цех по изгот-ию изд. из стекла и зер.,</t>
  </si>
  <si>
    <t>05013726</t>
  </si>
  <si>
    <t>Стройплощадка административного здания и цеха по изготовлению изделий из стекла и зеркала, КТП-10/0,4 кВ (630 кВа), г. Калининград, Московский пр-кт, 268, ввод 2</t>
  </si>
  <si>
    <t>ИП Бойченко В.Н., стройплощадка, Московский пр-т,268</t>
  </si>
  <si>
    <t>009131059005372</t>
  </si>
  <si>
    <t>4116</t>
  </si>
  <si>
    <t>Калининградское отделение ПАО "ВымпелКом"</t>
  </si>
  <si>
    <t>ОАО "Вымпел-Коммуникации" - станция сотовой связи ул. Толбухина, (295)</t>
  </si>
  <si>
    <t>6456</t>
  </si>
  <si>
    <t>Общество с ограниченной ответственностью  "ПСП НОВЫЙ СТИЛЬ"</t>
  </si>
  <si>
    <t>ООО "ПСП Новый Стиль" - стр-ка адм.-склад. комплекс  ул. Толбухина, (296)</t>
  </si>
  <si>
    <t>009072030011484</t>
  </si>
  <si>
    <t xml:space="preserve">1145/7 </t>
  </si>
  <si>
    <t>ООО "ШАХ-Инвест"</t>
  </si>
  <si>
    <t>ООО "Шах-Инвест" - строит-во нежил. помещения-склада ул. Толбухина,22</t>
  </si>
  <si>
    <t xml:space="preserve">009131062002954 </t>
  </si>
  <si>
    <t>МБУ "Служба организации безопасности  дорожного движения" светофор , ул. Киевская.</t>
  </si>
  <si>
    <t>0,4</t>
  </si>
  <si>
    <t>0712880407366613</t>
  </si>
  <si>
    <t>ТП-400</t>
  </si>
  <si>
    <t>2283</t>
  </si>
  <si>
    <t>Общество с ограниченной ответственностью  "БАЛТТРАНСАВТО"</t>
  </si>
  <si>
    <t>ООО "Балттрансавто" Адм. корпус, ул. Киевская, 19</t>
  </si>
  <si>
    <t>008656014001253</t>
  </si>
  <si>
    <t>Софиева Бахар Юнус Кызы</t>
  </si>
  <si>
    <t xml:space="preserve">Нежилое помещение, ул. Киевская, 19 </t>
  </si>
  <si>
    <t>009072021000457</t>
  </si>
  <si>
    <t>965/7</t>
  </si>
  <si>
    <t>Акционерное общество "Инвестиционная компания "Русский хлеб"</t>
  </si>
  <si>
    <t>ЗАО "ИК Русский Хлеб" - торговая палатка, пр-т Мира(598)</t>
  </si>
  <si>
    <t>002032</t>
  </si>
  <si>
    <t>ТП-30</t>
  </si>
  <si>
    <t>5970</t>
  </si>
  <si>
    <t>Общество с ограниченной ответственностью  "Власко"</t>
  </si>
  <si>
    <t>ООО "Власко" - торг. пав., пр-т Мира</t>
  </si>
  <si>
    <t>04205618</t>
  </si>
  <si>
    <t>10/8</t>
  </si>
  <si>
    <t>Открытое акционерное общество по газификации и эксплуатации газового хозяйства "Калининградгазификация"</t>
  </si>
  <si>
    <t>ОАО "Калининградгазификация" станция ЭХЗ пр. Мира, 146</t>
  </si>
  <si>
    <t>104609118</t>
  </si>
  <si>
    <t>ЗАО "ИК Русский Хлеб"- торговая палатка, ул.Леонова-К.Маркса (361)</t>
  </si>
  <si>
    <t>121985</t>
  </si>
  <si>
    <t>РП-6 ТП-5</t>
  </si>
  <si>
    <t>ООО "ОМТ", киоск  (ул.Леонова) 369,</t>
  </si>
  <si>
    <t>007791029044047</t>
  </si>
  <si>
    <t>Индивидуальный предприниматель  Пихурский Я.В.</t>
  </si>
  <si>
    <t>ИП Пихурский Я.В.  павильон,  ул. Кирова- ул. Леонова</t>
  </si>
  <si>
    <t>007791029044045</t>
  </si>
  <si>
    <t xml:space="preserve"> ООО "Голд-Сервис"  -2 рекламные установки-ул. К.Маркса- ул. Кирова </t>
  </si>
  <si>
    <t>5943</t>
  </si>
  <si>
    <t>Индивидуальный предприниматель Каганцев Игорь Яковлевич</t>
  </si>
  <si>
    <t>ИП Каганцев - палатка "ключи" ул. Киевская (417).</t>
  </si>
  <si>
    <t>141561</t>
  </si>
  <si>
    <t>О-12 СП-905</t>
  </si>
  <si>
    <t>ООО "ОМТ", киоск  ул. Киевская (423).</t>
  </si>
  <si>
    <t>0789571109296484</t>
  </si>
  <si>
    <t>3820</t>
  </si>
  <si>
    <t>дог. 199702949, Индивидуальный предприниматель Штуц Константин Александрович</t>
  </si>
  <si>
    <t>Нестационарный торговый объект (павильон), г. Калининград, ул.Киевская, д. 50-52 {дог. 199702949, Индивидуальный предприниматель Штуц Константин Александрович}</t>
  </si>
  <si>
    <t>007789021012624</t>
  </si>
  <si>
    <t>2367</t>
  </si>
  <si>
    <t>Физическое лицо Шепелев Сергей Александрович</t>
  </si>
  <si>
    <t>физ. лицо  Шепелев С.А.  павильон, ул. Киевская, к-тр "Родина"</t>
  </si>
  <si>
    <t>007789026025555</t>
  </si>
  <si>
    <t>7833</t>
  </si>
  <si>
    <t>Общество с ограниченной ответственностью "Гулистан", Общество с ограниченной ответственностью "Гурман", Общество с огранниченной ответственностью "Резиденция"</t>
  </si>
  <si>
    <t>ООО "Мюллер и К"  стройплощадка, ул. А. Невского</t>
  </si>
  <si>
    <t>05026941</t>
  </si>
  <si>
    <t>ЗАО "ИК Русский хлеб"  киоск ул. Ал. Смелых-ул. З.Космодемьяновской</t>
  </si>
  <si>
    <t>007365</t>
  </si>
  <si>
    <t>ТП-326</t>
  </si>
  <si>
    <t>1387</t>
  </si>
  <si>
    <t>Акционерное общество "Молоко"</t>
  </si>
  <si>
    <t xml:space="preserve">ОАО "Молоко", киоск, ул. Ал.Смелых           </t>
  </si>
  <si>
    <t>00248167</t>
  </si>
  <si>
    <t>3488</t>
  </si>
  <si>
    <t>Физическое лицо Каренина Олеся Александровна</t>
  </si>
  <si>
    <t>Каренина О.А. нежилое помещение  ул. Леонова, 34 б</t>
  </si>
  <si>
    <t>000352</t>
  </si>
  <si>
    <t>Архипова</t>
  </si>
  <si>
    <t>Акционерсное общество "Молоко"</t>
  </si>
  <si>
    <t xml:space="preserve">ОАО "Молоко", автолавка, ул. Леонова, 34 </t>
  </si>
  <si>
    <t xml:space="preserve">007789055008029 </t>
  </si>
  <si>
    <t>Тараканова</t>
  </si>
  <si>
    <t>2363 /199703444</t>
  </si>
  <si>
    <t>Общество с ограниченной ответственностью "ПРЕСТИЖ-Авто"   /   ИП Османов Рамиль Гаджимагомедович</t>
  </si>
  <si>
    <t>ООО "ПрестижАвто", автомойка, ул. Киевская, 19</t>
  </si>
  <si>
    <t>009131059005656</t>
  </si>
  <si>
    <t>145/8</t>
  </si>
  <si>
    <t>Индивидуальный предприниматель Фишер Владимир Яковлевич</t>
  </si>
  <si>
    <t>ИП Фишер В.Я.  киоск ул. Леонова-К. Маркса</t>
  </si>
  <si>
    <t>58018608</t>
  </si>
  <si>
    <t>199703575 (199700533)</t>
  </si>
  <si>
    <t>Общество с ограниченной ответственностью   "Номинал-Центр"                ("Альбатрос-Регион")</t>
  </si>
  <si>
    <t>Физкультурно-оздоровительный комплекс.  Московский пр-кт</t>
  </si>
  <si>
    <t>05028186</t>
  </si>
  <si>
    <t>9885</t>
  </si>
  <si>
    <t>Марченко Андрей Владимирович</t>
  </si>
  <si>
    <t>ООО "Отель Триумф Палас", гостиница, пер.Большевистский, 3.</t>
  </si>
  <si>
    <t>03012791</t>
  </si>
  <si>
    <t>О-12 ТП-3</t>
  </si>
  <si>
    <t>Гореленко</t>
  </si>
  <si>
    <t>03012794</t>
  </si>
  <si>
    <t>7195</t>
  </si>
  <si>
    <t>Садовое некоммерческое товарищество "Чайка"</t>
  </si>
  <si>
    <t xml:space="preserve">СНТ "Чайка", жилые  строения, Московский пр-т. </t>
  </si>
  <si>
    <t>10</t>
  </si>
  <si>
    <t>05053063</t>
  </si>
  <si>
    <t>7256</t>
  </si>
  <si>
    <t>ИП Бабаева Татьяна Евгеньевна</t>
  </si>
  <si>
    <t>ИП Бабаева Т.Е.  - пл. Василевского -ул. А.Невского, торговый павильон</t>
  </si>
  <si>
    <t>011074073003123</t>
  </si>
  <si>
    <t>2424</t>
  </si>
  <si>
    <t>Общество с ограниченной ответственностью "Сеть автомоек"</t>
  </si>
  <si>
    <t>ООО "Сеть автомоек"  - ул. Киевская,4</t>
  </si>
  <si>
    <t>011075074009746</t>
  </si>
  <si>
    <t>4918</t>
  </si>
  <si>
    <t>Государственное казённое учреждение Калининградской области "Управление дорожного хозяйства Калининградской области"</t>
  </si>
  <si>
    <t>ГКУ "Управление дорожного хозяйства КО"</t>
  </si>
  <si>
    <t>05057608</t>
  </si>
  <si>
    <t>Калюжная</t>
  </si>
  <si>
    <t>ООО "Бизнес Альянс"</t>
  </si>
  <si>
    <t>Нежилое здание, г. Калининград, ул. Пролетарская, д. 98</t>
  </si>
  <si>
    <t>58026164</t>
  </si>
  <si>
    <t>О-11 ТП-933</t>
  </si>
  <si>
    <t>Янушкевич</t>
  </si>
  <si>
    <t>40110</t>
  </si>
  <si>
    <t>Муниципальное автономное учреждение города Калининграда "Молодежный центр"</t>
  </si>
  <si>
    <t>МАУ г. Калининграда центр "Райдер плюс"</t>
  </si>
  <si>
    <t>009130062013309</t>
  </si>
  <si>
    <t>3365</t>
  </si>
  <si>
    <t>Муниципальное казенное учреждение "Калининградская служба заказчика"</t>
  </si>
  <si>
    <t>МКУ "Калининградская служба заказчика"</t>
  </si>
  <si>
    <t>05098047 (011070074001097)</t>
  </si>
  <si>
    <t>9479</t>
  </si>
  <si>
    <t>ООО "Торговый дом Касумов и К"</t>
  </si>
  <si>
    <t>7275</t>
  </si>
  <si>
    <t>Садовое некоммерческое товарищество "Водник-3"</t>
  </si>
  <si>
    <t>СНТ "Водник-3"</t>
  </si>
  <si>
    <t>05052059</t>
  </si>
  <si>
    <t>ФЛ</t>
  </si>
  <si>
    <t>ФЛ Куриленко Юлия Юрьевна</t>
  </si>
  <si>
    <t>057002081</t>
  </si>
  <si>
    <t>ТП-13</t>
  </si>
  <si>
    <t>ПАО "ВЫМПЕЛКОМ"</t>
  </si>
  <si>
    <t>009113115336775</t>
  </si>
  <si>
    <t>НН: электроэнергия по 4 ценовой категории</t>
  </si>
  <si>
    <t>ООО БИГ БОРД</t>
  </si>
  <si>
    <t>рекламная конструкция ТП-7, г. Калининград, ул. Черняховского, д.4</t>
  </si>
  <si>
    <t>дог.5920</t>
  </si>
  <si>
    <t>Торговый павильон, г. Калининград, пр-кт Мира (ориентир - конечная станция трамваем "Бассейная")</t>
  </si>
  <si>
    <t>дог.2396</t>
  </si>
  <si>
    <t>ООО "БРЭНД"</t>
  </si>
  <si>
    <t>Рекламная конструкция, г. Калининград, ул. проспект Мира, д. 1</t>
  </si>
  <si>
    <t>ГКУ КО "Безопасный город"</t>
  </si>
  <si>
    <t>Комплекс автомотической фиксации ПДД</t>
  </si>
  <si>
    <t>59429940</t>
  </si>
  <si>
    <t>О-11 ТП-7</t>
  </si>
  <si>
    <t>ООО "В.Н."</t>
  </si>
  <si>
    <t>Здание яхт-клуба</t>
  </si>
  <si>
    <t>54002414</t>
  </si>
  <si>
    <t>О-30 ТП 20-03</t>
  </si>
  <si>
    <t>1100173251</t>
  </si>
  <si>
    <t>О-12</t>
  </si>
  <si>
    <t>Газетно-журнальный киоск</t>
  </si>
  <si>
    <t>098375120</t>
  </si>
  <si>
    <t>65081399</t>
  </si>
  <si>
    <t>с, г. Калининград, ул. Леонова-ул. К.Маркса</t>
  </si>
  <si>
    <t>О-53 РП-6</t>
  </si>
  <si>
    <t>Киоск (НТО), г. Калииннград,              пр-т Победы, пр-т Мира, ориентир -  ул. Е.Ковальчук</t>
  </si>
  <si>
    <t>116082</t>
  </si>
  <si>
    <t>ООО "КТСХ-Сервис"</t>
  </si>
  <si>
    <t xml:space="preserve">Многоквартирный дом, ввод 1,  г. Калининград, пр-кт Победы, д.5А </t>
  </si>
  <si>
    <t>05088595</t>
  </si>
  <si>
    <t xml:space="preserve">Многоквартирный дом, ввод 2,  г. Калининград, пр-кт Победы, д.5А </t>
  </si>
  <si>
    <t>05088603</t>
  </si>
  <si>
    <t>МКУ "КСЗ"</t>
  </si>
  <si>
    <t>Архитектурная подсветка съездного мостового перехода черех реки Старая и Новая Преголя г. Калининград, г. Калининград, наб Ветеранов, наб. Ген. Карбышева, ул. Ген. Павлова</t>
  </si>
  <si>
    <t>05069098</t>
  </si>
  <si>
    <t>1</t>
  </si>
  <si>
    <t>ТП-716-ТП-734</t>
  </si>
  <si>
    <t>05097399</t>
  </si>
  <si>
    <t>день</t>
  </si>
  <si>
    <t>ночь</t>
  </si>
  <si>
    <t>Питательный пункт №516 (ПП-516), г. Калининград, наб Ветеранов, наб. Ген. Карбышева, ул. Ген. Павлова</t>
  </si>
  <si>
    <t>05097490</t>
  </si>
  <si>
    <t>167</t>
  </si>
  <si>
    <t>МБУ "Гидротехник"</t>
  </si>
  <si>
    <t>КНС, Ввод-1, г. Калининград, наб Ветеранов, наб. Ген. Карбышева, ул. Ген. Павлова</t>
  </si>
  <si>
    <t>05067739</t>
  </si>
  <si>
    <t>20</t>
  </si>
  <si>
    <t>КНС, Ввод-2, г. Калининград, наб Ветеранов, наб. Ген. Карбышева, ул. Ген. Павлова</t>
  </si>
  <si>
    <t>05067732</t>
  </si>
  <si>
    <t>МКУ "ГДСР"</t>
  </si>
  <si>
    <t>Шкафы навигационной сигнализации через р. Старая и Новая Преголя, Ввод-1, г. Калининград, ул. Ген. Павлова</t>
  </si>
  <si>
    <t>00005876</t>
  </si>
  <si>
    <t>Шкафы навигационной сигнализации через р. Старая и Новая Преголя, Ввод-2, г. Калининград, ул. Ген. Павлова</t>
  </si>
  <si>
    <t>00005640</t>
  </si>
  <si>
    <t>199700016</t>
  </si>
  <si>
    <t>Камеры ведеонаблюдения, г. Калининград, ул. 9 апреля, 2-й эстакадный мост</t>
  </si>
  <si>
    <t>57532575</t>
  </si>
  <si>
    <t>199701825</t>
  </si>
  <si>
    <t>ООО "БИЗНЕС АЛЬЯНС"</t>
  </si>
  <si>
    <t>культурно-развлекательный центр, г.Калининград,
ул. Пролетарская, д. 98</t>
  </si>
  <si>
    <t>58025336</t>
  </si>
  <si>
    <t>199700968</t>
  </si>
  <si>
    <t>Торговый павильон (кофейня)</t>
  </si>
  <si>
    <t xml:space="preserve">г. Калининград, ул. Багратиона, ИП Ересько Ю.С. </t>
  </si>
  <si>
    <t>0,23</t>
  </si>
  <si>
    <t xml:space="preserve">199703599 </t>
  </si>
  <si>
    <t>Складское помещение</t>
  </si>
  <si>
    <t>г. Калининград, ул. Киевская, д. 17А, гр. Балан Михаил Семенович и гр. Давыдова Людмила Николаевна</t>
  </si>
  <si>
    <t>ИП Клименко Светлана Юрьевна</t>
  </si>
  <si>
    <t>г. Калининград, Пр-кт Мира                                        (ориентир -кольцо трамвая)</t>
  </si>
  <si>
    <t>ИТОГО:</t>
  </si>
  <si>
    <t>в том числе</t>
  </si>
  <si>
    <t>общее кол-во ТУ</t>
  </si>
  <si>
    <t>По уровню напряжения</t>
  </si>
  <si>
    <t>ВН</t>
  </si>
  <si>
    <t>По фактическому напряжению</t>
  </si>
  <si>
    <t>1-20</t>
  </si>
  <si>
    <t>По группам потребления</t>
  </si>
  <si>
    <t>тарифный УН</t>
  </si>
  <si>
    <t>Муниципальное казенное предприятие "Калининград-ГорТранс" городского округа "Город Калининград"</t>
  </si>
  <si>
    <t>АО "Янтарьэнерго"</t>
  </si>
  <si>
    <t>Начальник департамента реализации услуг</t>
  </si>
  <si>
    <t>Директор ________________________ В.В. Фомин</t>
  </si>
  <si>
    <t xml:space="preserve">и учета электроэнергии____________________________К.Л. Савич                      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</si>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</sst>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(* #,##0.00_);_(* \(#,##0.00\);_(* &quot;-&quot;??_);_(@_)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9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8"/>
      <name val="Tahoma"/>
      <family val="2"/>
      <charset val="204"/>
    </font>
    <font>
      <sz val="8"/>
      <color theme="9" tint="-0.499984740745262"/>
      <name val="Tahoma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color indexed="8"/>
      <name val="Courie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FF"/>
        <bgColor rgb="FFFFFFCC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170">
    <xf numFmtId="0" fontId="0" fillId="0" borderId="0"/>
    <xf numFmtId="0" fontId="18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35" fillId="0" borderId="0">
      <protection locked="0"/>
    </xf>
    <xf numFmtId="0" fontId="35" fillId="0" borderId="17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7" fillId="0" borderId="0"/>
    <xf numFmtId="0" fontId="36" fillId="0" borderId="0">
      <alignment vertical="center"/>
    </xf>
    <xf numFmtId="0" fontId="36" fillId="0" borderId="0">
      <alignment vertical="center"/>
    </xf>
    <xf numFmtId="0" fontId="38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9" fillId="0" borderId="0">
      <protection locked="0"/>
    </xf>
    <xf numFmtId="0" fontId="39" fillId="0" borderId="0">
      <protection locked="0"/>
    </xf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1" fillId="10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" fillId="14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" fillId="18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1" fillId="22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" fillId="2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1" fillId="30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1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1" fillId="15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1" fillId="19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1" fillId="23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27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1" fillId="3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17" fillId="1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17" fillId="16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17" fillId="2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17" fillId="24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17" fillId="28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17" fillId="32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2" fillId="0" borderId="0"/>
    <xf numFmtId="0" fontId="43" fillId="56" borderId="0">
      <alignment horizontal="left" vertical="top"/>
    </xf>
    <xf numFmtId="0" fontId="44" fillId="56" borderId="0">
      <alignment horizontal="center" vertical="top"/>
    </xf>
    <xf numFmtId="0" fontId="44" fillId="56" borderId="0">
      <alignment horizontal="right" vertical="top"/>
    </xf>
    <xf numFmtId="0" fontId="44" fillId="56" borderId="0">
      <alignment horizontal="center" vertical="top"/>
    </xf>
    <xf numFmtId="0" fontId="44" fillId="56" borderId="0">
      <alignment horizontal="left" vertical="top"/>
    </xf>
    <xf numFmtId="0" fontId="44" fillId="56" borderId="0">
      <alignment horizontal="right" vertical="top"/>
    </xf>
    <xf numFmtId="0" fontId="43" fillId="56" borderId="0">
      <alignment horizontal="left" vertical="top"/>
    </xf>
    <xf numFmtId="0" fontId="45" fillId="56" borderId="0">
      <alignment horizontal="right" vertical="top"/>
    </xf>
    <xf numFmtId="0" fontId="45" fillId="56" borderId="0">
      <alignment horizontal="left" vertical="top"/>
    </xf>
    <xf numFmtId="0" fontId="44" fillId="56" borderId="0">
      <alignment horizontal="right" vertical="top"/>
    </xf>
    <xf numFmtId="0" fontId="44" fillId="56" borderId="0">
      <alignment horizontal="right" vertical="top"/>
    </xf>
    <xf numFmtId="0" fontId="44" fillId="56" borderId="0">
      <alignment horizontal="right" vertical="top"/>
    </xf>
    <xf numFmtId="0" fontId="45" fillId="56" borderId="0">
      <alignment horizontal="center" vertical="top"/>
    </xf>
    <xf numFmtId="0" fontId="44" fillId="56" borderId="0">
      <alignment horizontal="left" vertical="top"/>
    </xf>
    <xf numFmtId="0" fontId="45" fillId="56" borderId="0">
      <alignment horizontal="left" vertical="top"/>
    </xf>
    <xf numFmtId="0" fontId="44" fillId="56" borderId="0">
      <alignment horizontal="left" vertical="top"/>
    </xf>
    <xf numFmtId="0" fontId="44" fillId="56" borderId="0">
      <alignment horizontal="left" vertical="top"/>
    </xf>
    <xf numFmtId="0" fontId="45" fillId="56" borderId="0">
      <alignment horizontal="center" vertical="top"/>
    </xf>
    <xf numFmtId="0" fontId="45" fillId="56" borderId="0">
      <alignment horizontal="center" vertical="top"/>
    </xf>
    <xf numFmtId="0" fontId="44" fillId="56" borderId="0">
      <alignment horizontal="center" vertical="top"/>
    </xf>
    <xf numFmtId="0" fontId="46" fillId="0" borderId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17" fillId="9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17" fillId="13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17" fillId="17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17" fillId="21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17" fillId="25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17" fillId="29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9" fillId="5" borderId="4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7" fillId="47" borderId="18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10" fillId="6" borderId="5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8" fillId="61" borderId="19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11" fillId="6" borderId="4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49" fillId="61" borderId="18" applyNumberFormat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3" fillId="0" borderId="1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4" fillId="0" borderId="2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" fillId="0" borderId="3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16" fillId="0" borderId="9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13" fillId="7" borderId="7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4" fillId="62" borderId="24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8" fillId="4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56" fillId="63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6" fillId="0" borderId="0"/>
    <xf numFmtId="0" fontId="18" fillId="0" borderId="0"/>
    <xf numFmtId="0" fontId="1" fillId="0" borderId="0"/>
    <xf numFmtId="0" fontId="46" fillId="0" borderId="0"/>
    <xf numFmtId="0" fontId="1" fillId="0" borderId="0"/>
    <xf numFmtId="0" fontId="57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8" fillId="0" borderId="0"/>
    <xf numFmtId="0" fontId="18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7" fillId="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64" borderId="0">
      <alignment horizontal="center" vertical="center"/>
    </xf>
    <xf numFmtId="0" fontId="1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1" fillId="8" borderId="8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0" fontId="46" fillId="65" borderId="25" applyNumberFormat="0" applyFon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12" fillId="0" borderId="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63" fillId="0" borderId="26" applyNumberFormat="0" applyFill="0" applyAlignment="0" applyProtection="0"/>
    <xf numFmtId="0" fontId="37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" fillId="2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</cellStyleXfs>
  <cellXfs count="180">
    <xf numFmtId="0" fontId="0" fillId="0" borderId="0" xfId="0"/>
    <xf numFmtId="0" fontId="18" fillId="0" borderId="0" xfId="1" applyAlignment="1">
      <alignment horizontal="center"/>
    </xf>
    <xf numFmtId="0" fontId="18" fillId="0" borderId="0" xfId="1"/>
    <xf numFmtId="0" fontId="18" fillId="0" borderId="0" xfId="1" applyAlignment="1">
      <alignment horizontal="left" wrapText="1"/>
    </xf>
    <xf numFmtId="0" fontId="18" fillId="33" borderId="0" xfId="1" applyFill="1"/>
    <xf numFmtId="0" fontId="18" fillId="0" borderId="0" xfId="1" applyAlignment="1"/>
    <xf numFmtId="0" fontId="20" fillId="0" borderId="0" xfId="1" applyFont="1" applyAlignment="1"/>
    <xf numFmtId="0" fontId="21" fillId="0" borderId="0" xfId="0" applyFont="1" applyAlignment="1">
      <alignment vertical="center"/>
    </xf>
    <xf numFmtId="0" fontId="21" fillId="0" borderId="0" xfId="2" applyFont="1" applyAlignment="1">
      <alignment horizontal="left" vertical="center" wrapTex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1" fontId="21" fillId="0" borderId="0" xfId="2" applyNumberFormat="1" applyFont="1" applyAlignment="1">
      <alignment vertical="center"/>
    </xf>
    <xf numFmtId="0" fontId="22" fillId="34" borderId="10" xfId="2" applyFont="1" applyFill="1" applyBorder="1" applyAlignment="1">
      <alignment horizontal="center" vertical="center" wrapText="1"/>
    </xf>
    <xf numFmtId="1" fontId="22" fillId="34" borderId="10" xfId="2" applyNumberFormat="1" applyFont="1" applyFill="1" applyBorder="1" applyAlignment="1">
      <alignment horizontal="center" vertical="center" wrapText="1"/>
    </xf>
    <xf numFmtId="0" fontId="22" fillId="35" borderId="10" xfId="2" applyFont="1" applyFill="1" applyBorder="1" applyAlignment="1">
      <alignment horizontal="center" vertical="center" wrapText="1"/>
    </xf>
    <xf numFmtId="0" fontId="22" fillId="36" borderId="10" xfId="2" applyFont="1" applyFill="1" applyBorder="1" applyAlignment="1">
      <alignment horizontal="center" vertical="center" wrapText="1"/>
    </xf>
    <xf numFmtId="0" fontId="23" fillId="34" borderId="10" xfId="2" applyFont="1" applyFill="1" applyBorder="1" applyAlignment="1">
      <alignment horizontal="left" vertical="center" wrapText="1"/>
    </xf>
    <xf numFmtId="0" fontId="23" fillId="0" borderId="0" xfId="2" applyFont="1" applyAlignment="1">
      <alignment vertical="center" wrapText="1"/>
    </xf>
    <xf numFmtId="0" fontId="23" fillId="0" borderId="0" xfId="2" applyFont="1" applyAlignment="1">
      <alignment horizontal="left" vertical="center" wrapText="1"/>
    </xf>
    <xf numFmtId="1" fontId="23" fillId="0" borderId="0" xfId="2" applyNumberFormat="1" applyFont="1" applyAlignment="1">
      <alignment vertical="center" wrapText="1"/>
    </xf>
    <xf numFmtId="1" fontId="24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4" fillId="33" borderId="10" xfId="0" applyNumberFormat="1" applyFont="1" applyFill="1" applyBorder="1" applyAlignment="1">
      <alignment horizontal="left" vertical="center"/>
    </xf>
    <xf numFmtId="0" fontId="24" fillId="33" borderId="10" xfId="0" applyNumberFormat="1" applyFont="1" applyFill="1" applyBorder="1" applyAlignment="1">
      <alignment horizontal="right" vertical="center" indent="1"/>
    </xf>
    <xf numFmtId="0" fontId="24" fillId="33" borderId="10" xfId="0" applyNumberFormat="1" applyFont="1" applyFill="1" applyBorder="1" applyAlignment="1">
      <alignment horizontal="center" vertical="center"/>
    </xf>
    <xf numFmtId="0" fontId="25" fillId="0" borderId="10" xfId="1" applyFont="1" applyBorder="1" applyAlignment="1">
      <alignment horizontal="left" vertical="center" wrapText="1"/>
    </xf>
    <xf numFmtId="1" fontId="26" fillId="33" borderId="0" xfId="0" applyNumberFormat="1" applyFont="1" applyFill="1" applyAlignment="1">
      <alignment horizontal="left" vertical="center"/>
    </xf>
    <xf numFmtId="1" fontId="26" fillId="33" borderId="0" xfId="0" applyNumberFormat="1" applyFont="1" applyFill="1" applyAlignment="1">
      <alignment horizontal="right" vertical="center"/>
    </xf>
    <xf numFmtId="3" fontId="26" fillId="33" borderId="0" xfId="0" applyNumberFormat="1" applyFont="1" applyFill="1" applyAlignment="1">
      <alignment horizontal="right" vertical="center"/>
    </xf>
    <xf numFmtId="0" fontId="23" fillId="33" borderId="0" xfId="2" applyFont="1" applyFill="1" applyAlignment="1">
      <alignment vertical="center"/>
    </xf>
    <xf numFmtId="2" fontId="23" fillId="33" borderId="0" xfId="2" applyNumberFormat="1" applyFont="1" applyFill="1" applyAlignment="1">
      <alignment vertical="center"/>
    </xf>
    <xf numFmtId="0" fontId="26" fillId="33" borderId="10" xfId="0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right" vertical="center" indent="1"/>
    </xf>
    <xf numFmtId="0" fontId="24" fillId="0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3" fontId="26" fillId="0" borderId="0" xfId="0" applyNumberFormat="1" applyFont="1" applyAlignment="1">
      <alignment horizontal="right" vertical="center"/>
    </xf>
    <xf numFmtId="0" fontId="23" fillId="0" borderId="0" xfId="2" applyFont="1" applyAlignment="1">
      <alignment vertical="center"/>
    </xf>
    <xf numFmtId="1" fontId="26" fillId="0" borderId="0" xfId="0" applyNumberFormat="1" applyFont="1" applyAlignment="1">
      <alignment horizontal="left" vertical="center"/>
    </xf>
    <xf numFmtId="1" fontId="27" fillId="33" borderId="0" xfId="0" applyNumberFormat="1" applyFont="1" applyFill="1" applyAlignment="1">
      <alignment horizontal="left" vertical="center"/>
    </xf>
    <xf numFmtId="0" fontId="24" fillId="33" borderId="11" xfId="0" applyNumberFormat="1" applyFont="1" applyFill="1" applyBorder="1" applyAlignment="1">
      <alignment vertical="center"/>
    </xf>
    <xf numFmtId="0" fontId="24" fillId="33" borderId="12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horizontal="center" vertical="center" wrapText="1"/>
    </xf>
    <xf numFmtId="1" fontId="24" fillId="33" borderId="13" xfId="0" applyNumberFormat="1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vertical="center" wrapText="1"/>
    </xf>
    <xf numFmtId="49" fontId="24" fillId="33" borderId="13" xfId="0" applyNumberFormat="1" applyFont="1" applyFill="1" applyBorder="1" applyAlignment="1">
      <alignment vertical="center" wrapText="1"/>
    </xf>
    <xf numFmtId="49" fontId="24" fillId="33" borderId="10" xfId="0" applyNumberFormat="1" applyFont="1" applyFill="1" applyBorder="1" applyAlignment="1">
      <alignment horizontal="center" vertical="center"/>
    </xf>
    <xf numFmtId="1" fontId="24" fillId="33" borderId="10" xfId="0" applyNumberFormat="1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left" vertical="center" wrapText="1"/>
    </xf>
    <xf numFmtId="49" fontId="24" fillId="33" borderId="10" xfId="0" applyNumberFormat="1" applyFont="1" applyFill="1" applyBorder="1" applyAlignment="1">
      <alignment horizontal="left" vertical="center" wrapText="1"/>
    </xf>
    <xf numFmtId="0" fontId="25" fillId="33" borderId="10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" fontId="26" fillId="37" borderId="0" xfId="0" applyNumberFormat="1" applyFont="1" applyFill="1" applyAlignment="1">
      <alignment horizontal="left" vertical="center"/>
    </xf>
    <xf numFmtId="3" fontId="26" fillId="37" borderId="0" xfId="0" applyNumberFormat="1" applyFont="1" applyFill="1" applyAlignment="1">
      <alignment horizontal="right" vertical="center"/>
    </xf>
    <xf numFmtId="0" fontId="23" fillId="37" borderId="0" xfId="2" applyFont="1" applyFill="1" applyAlignment="1">
      <alignment vertical="center"/>
    </xf>
    <xf numFmtId="2" fontId="23" fillId="37" borderId="0" xfId="2" applyNumberFormat="1" applyFont="1" applyFill="1" applyAlignment="1">
      <alignment vertical="center"/>
    </xf>
    <xf numFmtId="0" fontId="25" fillId="0" borderId="10" xfId="1" applyFont="1" applyBorder="1" applyAlignment="1">
      <alignment vertical="center" wrapText="1"/>
    </xf>
    <xf numFmtId="0" fontId="22" fillId="0" borderId="10" xfId="2" applyFont="1" applyFill="1" applyBorder="1" applyAlignment="1">
      <alignment horizontal="left" vertical="center" wrapText="1"/>
    </xf>
    <xf numFmtId="0" fontId="25" fillId="0" borderId="10" xfId="1" applyFont="1" applyBorder="1" applyAlignment="1">
      <alignment horizontal="left" vertical="center" wrapText="1" indent="1"/>
    </xf>
    <xf numFmtId="0" fontId="24" fillId="33" borderId="10" xfId="0" applyFont="1" applyFill="1" applyBorder="1" applyAlignment="1">
      <alignment horizontal="center" vertical="center" wrapText="1"/>
    </xf>
    <xf numFmtId="1" fontId="26" fillId="38" borderId="0" xfId="0" applyNumberFormat="1" applyFont="1" applyFill="1" applyAlignment="1">
      <alignment horizontal="left" vertical="center"/>
    </xf>
    <xf numFmtId="1" fontId="26" fillId="38" borderId="0" xfId="0" applyNumberFormat="1" applyFont="1" applyFill="1" applyAlignment="1">
      <alignment horizontal="right" vertical="center"/>
    </xf>
    <xf numFmtId="3" fontId="26" fillId="38" borderId="0" xfId="0" applyNumberFormat="1" applyFont="1" applyFill="1" applyAlignment="1">
      <alignment horizontal="right" vertical="center"/>
    </xf>
    <xf numFmtId="0" fontId="23" fillId="38" borderId="0" xfId="2" applyFont="1" applyFill="1" applyAlignment="1">
      <alignment vertical="center"/>
    </xf>
    <xf numFmtId="2" fontId="23" fillId="38" borderId="0" xfId="2" applyNumberFormat="1" applyFont="1" applyFill="1" applyAlignment="1">
      <alignment vertical="center"/>
    </xf>
    <xf numFmtId="1" fontId="24" fillId="33" borderId="10" xfId="0" applyNumberFormat="1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vertical="center" wrapText="1"/>
    </xf>
    <xf numFmtId="49" fontId="24" fillId="33" borderId="10" xfId="0" applyNumberFormat="1" applyFont="1" applyFill="1" applyBorder="1" applyAlignment="1">
      <alignment vertical="center" wrapText="1"/>
    </xf>
    <xf numFmtId="1" fontId="26" fillId="39" borderId="0" xfId="0" applyNumberFormat="1" applyFont="1" applyFill="1" applyAlignment="1">
      <alignment horizontal="left" vertical="center"/>
    </xf>
    <xf numFmtId="0" fontId="25" fillId="33" borderId="10" xfId="1" applyFont="1" applyFill="1" applyBorder="1" applyAlignment="1">
      <alignment horizontal="left" vertical="center" wrapText="1" indent="1"/>
    </xf>
    <xf numFmtId="1" fontId="28" fillId="38" borderId="10" xfId="2" applyNumberFormat="1" applyFont="1" applyFill="1" applyBorder="1" applyAlignment="1">
      <alignment vertical="center"/>
    </xf>
    <xf numFmtId="1" fontId="26" fillId="37" borderId="0" xfId="0" applyNumberFormat="1" applyFont="1" applyFill="1" applyAlignment="1">
      <alignment horizontal="right" vertical="center"/>
    </xf>
    <xf numFmtId="1" fontId="28" fillId="37" borderId="10" xfId="2" applyNumberFormat="1" applyFont="1" applyFill="1" applyBorder="1" applyAlignment="1">
      <alignment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39" borderId="0" xfId="0" applyNumberFormat="1" applyFont="1" applyFill="1" applyAlignment="1">
      <alignment horizontal="left" vertical="center"/>
    </xf>
    <xf numFmtId="0" fontId="26" fillId="38" borderId="0" xfId="0" applyNumberFormat="1" applyFont="1" applyFill="1" applyAlignment="1">
      <alignment horizontal="left" vertical="center"/>
    </xf>
    <xf numFmtId="0" fontId="24" fillId="33" borderId="13" xfId="0" applyFont="1" applyFill="1" applyBorder="1" applyAlignment="1">
      <alignment horizontal="left" vertical="center" wrapText="1"/>
    </xf>
    <xf numFmtId="49" fontId="24" fillId="33" borderId="13" xfId="0" applyNumberFormat="1" applyFont="1" applyFill="1" applyBorder="1" applyAlignment="1">
      <alignment horizontal="center" vertical="center"/>
    </xf>
    <xf numFmtId="0" fontId="24" fillId="33" borderId="13" xfId="0" applyNumberFormat="1" applyFont="1" applyFill="1" applyBorder="1" applyAlignment="1">
      <alignment horizontal="left" vertical="center"/>
    </xf>
    <xf numFmtId="0" fontId="24" fillId="33" borderId="13" xfId="0" applyNumberFormat="1" applyFont="1" applyFill="1" applyBorder="1" applyAlignment="1">
      <alignment horizontal="right" vertical="center" indent="1"/>
    </xf>
    <xf numFmtId="0" fontId="26" fillId="0" borderId="13" xfId="0" applyFont="1" applyFill="1" applyBorder="1" applyAlignment="1">
      <alignment horizontal="left" vertical="center" wrapText="1"/>
    </xf>
    <xf numFmtId="1" fontId="26" fillId="33" borderId="10" xfId="0" applyNumberFormat="1" applyFont="1" applyFill="1" applyBorder="1" applyAlignment="1">
      <alignment horizontal="left" vertical="center"/>
    </xf>
    <xf numFmtId="1" fontId="26" fillId="33" borderId="10" xfId="0" applyNumberFormat="1" applyFont="1" applyFill="1" applyBorder="1" applyAlignment="1">
      <alignment horizontal="right" vertical="center"/>
    </xf>
    <xf numFmtId="3" fontId="26" fillId="0" borderId="10" xfId="0" applyNumberFormat="1" applyFont="1" applyBorder="1" applyAlignment="1">
      <alignment horizontal="right" vertical="center"/>
    </xf>
    <xf numFmtId="0" fontId="23" fillId="33" borderId="10" xfId="2" applyFont="1" applyFill="1" applyBorder="1" applyAlignment="1">
      <alignment vertical="center"/>
    </xf>
    <xf numFmtId="0" fontId="23" fillId="0" borderId="10" xfId="2" applyFont="1" applyBorder="1" applyAlignment="1">
      <alignment vertical="center"/>
    </xf>
    <xf numFmtId="4" fontId="24" fillId="33" borderId="10" xfId="0" applyNumberFormat="1" applyFont="1" applyFill="1" applyBorder="1" applyAlignment="1">
      <alignment horizontal="right" vertical="center" wrapText="1"/>
    </xf>
    <xf numFmtId="0" fontId="24" fillId="33" borderId="12" xfId="0" applyNumberFormat="1" applyFont="1" applyFill="1" applyBorder="1" applyAlignment="1">
      <alignment horizontal="right" vertical="center" indent="1"/>
    </xf>
    <xf numFmtId="0" fontId="24" fillId="33" borderId="10" xfId="0" applyFont="1" applyFill="1" applyBorder="1" applyAlignment="1">
      <alignment horizontal="right" vertical="center" wrapText="1"/>
    </xf>
    <xf numFmtId="0" fontId="24" fillId="33" borderId="14" xfId="0" applyNumberFormat="1" applyFont="1" applyFill="1" applyBorder="1" applyAlignment="1">
      <alignment horizontal="right" vertical="center" indent="1"/>
    </xf>
    <xf numFmtId="0" fontId="23" fillId="0" borderId="11" xfId="2" applyFont="1" applyBorder="1" applyAlignment="1">
      <alignment vertical="center"/>
    </xf>
    <xf numFmtId="0" fontId="23" fillId="0" borderId="12" xfId="2" applyFont="1" applyBorder="1" applyAlignment="1">
      <alignment vertical="center"/>
    </xf>
    <xf numFmtId="0" fontId="24" fillId="33" borderId="13" xfId="0" applyNumberFormat="1" applyFont="1" applyFill="1" applyBorder="1" applyAlignment="1">
      <alignment horizontal="center" vertical="center"/>
    </xf>
    <xf numFmtId="1" fontId="26" fillId="33" borderId="13" xfId="0" applyNumberFormat="1" applyFont="1" applyFill="1" applyBorder="1" applyAlignment="1">
      <alignment horizontal="left" vertical="center"/>
    </xf>
    <xf numFmtId="1" fontId="26" fillId="33" borderId="13" xfId="0" applyNumberFormat="1" applyFont="1" applyFill="1" applyBorder="1" applyAlignment="1">
      <alignment horizontal="right" vertical="center"/>
    </xf>
    <xf numFmtId="3" fontId="26" fillId="0" borderId="13" xfId="0" applyNumberFormat="1" applyFont="1" applyBorder="1" applyAlignment="1">
      <alignment horizontal="right" vertical="center"/>
    </xf>
    <xf numFmtId="0" fontId="23" fillId="33" borderId="13" xfId="2" applyFont="1" applyFill="1" applyBorder="1" applyAlignment="1">
      <alignment vertical="center"/>
    </xf>
    <xf numFmtId="0" fontId="23" fillId="0" borderId="13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165" fontId="24" fillId="33" borderId="10" xfId="0" applyNumberFormat="1" applyFont="1" applyFill="1" applyBorder="1" applyAlignment="1">
      <alignment horizontal="right" vertical="center" indent="1"/>
    </xf>
    <xf numFmtId="0" fontId="25" fillId="40" borderId="10" xfId="1" applyFont="1" applyFill="1" applyBorder="1" applyAlignment="1">
      <alignment vertical="center" wrapText="1"/>
    </xf>
    <xf numFmtId="1" fontId="26" fillId="40" borderId="0" xfId="0" applyNumberFormat="1" applyFont="1" applyFill="1" applyAlignment="1">
      <alignment horizontal="left" vertical="center"/>
    </xf>
    <xf numFmtId="1" fontId="26" fillId="40" borderId="0" xfId="0" applyNumberFormat="1" applyFont="1" applyFill="1" applyAlignment="1">
      <alignment horizontal="right" vertical="center"/>
    </xf>
    <xf numFmtId="3" fontId="26" fillId="40" borderId="0" xfId="0" applyNumberFormat="1" applyFont="1" applyFill="1" applyAlignment="1">
      <alignment horizontal="right" vertical="center"/>
    </xf>
    <xf numFmtId="0" fontId="23" fillId="40" borderId="0" xfId="2" applyFont="1" applyFill="1" applyAlignment="1">
      <alignment vertical="center"/>
    </xf>
    <xf numFmtId="1" fontId="28" fillId="40" borderId="10" xfId="2" applyNumberFormat="1" applyFont="1" applyFill="1" applyBorder="1" applyAlignment="1">
      <alignment vertical="center"/>
    </xf>
    <xf numFmtId="1" fontId="24" fillId="33" borderId="0" xfId="0" applyNumberFormat="1" applyFont="1" applyFill="1" applyBorder="1" applyAlignment="1">
      <alignment horizontal="center" vertical="center"/>
    </xf>
    <xf numFmtId="0" fontId="24" fillId="33" borderId="0" xfId="0" applyFont="1" applyFill="1" applyBorder="1" applyAlignment="1">
      <alignment horizontal="center" vertical="center"/>
    </xf>
    <xf numFmtId="0" fontId="24" fillId="33" borderId="0" xfId="0" applyFont="1" applyFill="1" applyBorder="1" applyAlignment="1">
      <alignment horizontal="left" vertical="center" wrapText="1"/>
    </xf>
    <xf numFmtId="49" fontId="24" fillId="33" borderId="0" xfId="0" applyNumberFormat="1" applyFont="1" applyFill="1" applyBorder="1" applyAlignment="1">
      <alignment horizontal="center" vertical="center"/>
    </xf>
    <xf numFmtId="0" fontId="24" fillId="33" borderId="0" xfId="0" applyNumberFormat="1" applyFont="1" applyFill="1" applyBorder="1" applyAlignment="1">
      <alignment horizontal="left" vertical="center"/>
    </xf>
    <xf numFmtId="0" fontId="24" fillId="33" borderId="0" xfId="0" applyNumberFormat="1" applyFont="1" applyFill="1" applyBorder="1" applyAlignment="1">
      <alignment horizontal="right" vertical="center" indent="1"/>
    </xf>
    <xf numFmtId="0" fontId="26" fillId="0" borderId="0" xfId="0" applyFont="1" applyFill="1" applyBorder="1" applyAlignment="1">
      <alignment horizontal="left" vertical="center" wrapText="1"/>
    </xf>
    <xf numFmtId="1" fontId="26" fillId="33" borderId="0" xfId="0" applyNumberFormat="1" applyFont="1" applyFill="1" applyBorder="1" applyAlignment="1">
      <alignment horizontal="left" vertical="center"/>
    </xf>
    <xf numFmtId="1" fontId="26" fillId="33" borderId="0" xfId="0" applyNumberFormat="1" applyFont="1" applyFill="1" applyBorder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0" fontId="23" fillId="33" borderId="0" xfId="2" applyFont="1" applyFill="1" applyBorder="1" applyAlignment="1">
      <alignment vertical="center"/>
    </xf>
    <xf numFmtId="0" fontId="23" fillId="0" borderId="0" xfId="2" applyFont="1" applyBorder="1" applyAlignment="1">
      <alignment horizontal="center" vertical="center"/>
    </xf>
    <xf numFmtId="0" fontId="23" fillId="0" borderId="15" xfId="2" applyFont="1" applyBorder="1" applyAlignment="1">
      <alignment vertical="center"/>
    </xf>
    <xf numFmtId="0" fontId="23" fillId="0" borderId="15" xfId="2" applyFont="1" applyBorder="1" applyAlignment="1">
      <alignment vertical="center" wrapText="1"/>
    </xf>
    <xf numFmtId="0" fontId="23" fillId="0" borderId="15" xfId="2" applyFont="1" applyBorder="1" applyAlignment="1">
      <alignment horizontal="center" vertical="center"/>
    </xf>
    <xf numFmtId="1" fontId="23" fillId="0" borderId="15" xfId="2" applyNumberFormat="1" applyFont="1" applyBorder="1" applyAlignment="1">
      <alignment vertical="center"/>
    </xf>
    <xf numFmtId="0" fontId="23" fillId="33" borderId="15" xfId="2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9" fontId="26" fillId="0" borderId="0" xfId="0" applyNumberFormat="1" applyFont="1" applyAlignment="1">
      <alignment horizontal="left" vertical="center"/>
    </xf>
    <xf numFmtId="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9" fillId="41" borderId="16" xfId="2" applyFont="1" applyFill="1" applyBorder="1" applyAlignment="1">
      <alignment vertical="center"/>
    </xf>
    <xf numFmtId="0" fontId="29" fillId="41" borderId="15" xfId="2" applyFont="1" applyFill="1" applyBorder="1" applyAlignment="1">
      <alignment vertical="center" wrapText="1"/>
    </xf>
    <xf numFmtId="0" fontId="29" fillId="41" borderId="15" xfId="2" applyFont="1" applyFill="1" applyBorder="1" applyAlignment="1">
      <alignment horizontal="center" vertical="center"/>
    </xf>
    <xf numFmtId="0" fontId="29" fillId="41" borderId="15" xfId="2" applyFont="1" applyFill="1" applyBorder="1" applyAlignment="1">
      <alignment vertical="center"/>
    </xf>
    <xf numFmtId="1" fontId="29" fillId="41" borderId="15" xfId="2" applyNumberFormat="1" applyFont="1" applyFill="1" applyBorder="1" applyAlignment="1">
      <alignment vertical="center"/>
    </xf>
    <xf numFmtId="3" fontId="29" fillId="41" borderId="10" xfId="2" applyNumberFormat="1" applyFont="1" applyFill="1" applyBorder="1" applyAlignment="1">
      <alignment horizontal="right" vertical="center" indent="1"/>
    </xf>
    <xf numFmtId="1" fontId="30" fillId="0" borderId="0" xfId="0" applyNumberFormat="1" applyFont="1" applyAlignment="1">
      <alignment wrapText="1"/>
    </xf>
    <xf numFmtId="0" fontId="28" fillId="0" borderId="11" xfId="2" applyFont="1" applyBorder="1" applyAlignment="1">
      <alignment horizontal="center" vertical="center"/>
    </xf>
    <xf numFmtId="0" fontId="28" fillId="0" borderId="12" xfId="2" applyFont="1" applyBorder="1" applyAlignment="1">
      <alignment vertical="center" wrapText="1"/>
    </xf>
    <xf numFmtId="0" fontId="28" fillId="0" borderId="10" xfId="2" applyFont="1" applyBorder="1" applyAlignment="1">
      <alignment horizontal="center" vertical="center"/>
    </xf>
    <xf numFmtId="0" fontId="28" fillId="0" borderId="10" xfId="2" applyFont="1" applyBorder="1" applyAlignment="1">
      <alignment vertical="center"/>
    </xf>
    <xf numFmtId="1" fontId="28" fillId="0" borderId="10" xfId="2" applyNumberFormat="1" applyFont="1" applyBorder="1" applyAlignment="1">
      <alignment vertical="center"/>
    </xf>
    <xf numFmtId="0" fontId="28" fillId="33" borderId="10" xfId="2" applyFont="1" applyFill="1" applyBorder="1" applyAlignment="1">
      <alignment vertical="center"/>
    </xf>
    <xf numFmtId="0" fontId="28" fillId="0" borderId="10" xfId="2" applyFont="1" applyBorder="1" applyAlignment="1">
      <alignment horizontal="right" vertical="center" indent="1"/>
    </xf>
    <xf numFmtId="0" fontId="26" fillId="0" borderId="0" xfId="0" applyFont="1" applyAlignment="1">
      <alignment horizontal="left" vertical="center" wrapText="1"/>
    </xf>
    <xf numFmtId="0" fontId="28" fillId="0" borderId="11" xfId="2" applyFont="1" applyBorder="1" applyAlignment="1">
      <alignment vertical="center"/>
    </xf>
    <xf numFmtId="0" fontId="28" fillId="0" borderId="12" xfId="2" applyFont="1" applyBorder="1" applyAlignment="1">
      <alignment horizontal="right" vertical="center" wrapText="1"/>
    </xf>
    <xf numFmtId="3" fontId="28" fillId="0" borderId="10" xfId="3" applyNumberFormat="1" applyFont="1" applyBorder="1" applyAlignment="1">
      <alignment horizontal="right" vertical="center" indent="1"/>
    </xf>
    <xf numFmtId="1" fontId="26" fillId="0" borderId="0" xfId="0" applyNumberFormat="1" applyFont="1" applyAlignment="1">
      <alignment horizontal="left" vertical="center" wrapText="1"/>
    </xf>
    <xf numFmtId="3" fontId="26" fillId="0" borderId="0" xfId="0" applyNumberFormat="1" applyFont="1" applyAlignment="1">
      <alignment horizontal="left" vertical="center" wrapText="1"/>
    </xf>
    <xf numFmtId="49" fontId="28" fillId="0" borderId="10" xfId="2" applyNumberFormat="1" applyFont="1" applyBorder="1" applyAlignment="1">
      <alignment horizontal="center" vertical="center"/>
    </xf>
    <xf numFmtId="0" fontId="31" fillId="0" borderId="0" xfId="4" applyFont="1" applyAlignment="1" applyProtection="1">
      <alignment horizontal="left"/>
      <protection hidden="1"/>
    </xf>
    <xf numFmtId="0" fontId="21" fillId="0" borderId="0" xfId="0" applyFont="1" applyAlignment="1"/>
    <xf numFmtId="0" fontId="32" fillId="0" borderId="0" xfId="4" applyFont="1" applyAlignment="1" applyProtection="1">
      <protection hidden="1"/>
    </xf>
    <xf numFmtId="0" fontId="32" fillId="0" borderId="0" xfId="4" applyFont="1" applyAlignment="1" applyProtection="1">
      <alignment wrapText="1"/>
      <protection hidden="1"/>
    </xf>
    <xf numFmtId="1" fontId="21" fillId="0" borderId="0" xfId="0" applyNumberFormat="1" applyFont="1" applyAlignment="1"/>
    <xf numFmtId="0" fontId="0" fillId="0" borderId="0" xfId="0" applyAlignment="1">
      <alignment horizontal="left" wrapText="1"/>
    </xf>
    <xf numFmtId="1" fontId="21" fillId="0" borderId="0" xfId="0" applyNumberFormat="1" applyFont="1" applyAlignment="1">
      <alignment vertical="center"/>
    </xf>
    <xf numFmtId="0" fontId="31" fillId="0" borderId="0" xfId="4" applyFont="1" applyAlignment="1" applyProtection="1">
      <alignment horizontal="center" vertical="center"/>
      <protection hidden="1"/>
    </xf>
    <xf numFmtId="0" fontId="31" fillId="0" borderId="0" xfId="4" applyFont="1" applyAlignment="1" applyProtection="1">
      <alignment horizontal="right" vertical="center"/>
      <protection hidden="1"/>
    </xf>
    <xf numFmtId="0" fontId="31" fillId="0" borderId="0" xfId="4" applyFont="1" applyAlignment="1" applyProtection="1">
      <alignment vertical="center" wrapText="1"/>
      <protection hidden="1"/>
    </xf>
    <xf numFmtId="0" fontId="31" fillId="0" borderId="0" xfId="4" applyFont="1" applyAlignment="1" applyProtection="1">
      <alignment vertical="center"/>
      <protection hidden="1"/>
    </xf>
    <xf numFmtId="0" fontId="31" fillId="0" borderId="0" xfId="4" applyFont="1" applyAlignment="1" applyProtection="1">
      <alignment horizontal="left" vertical="center" wrapText="1"/>
      <protection hidden="1"/>
    </xf>
    <xf numFmtId="0" fontId="31" fillId="33" borderId="0" xfId="4" applyFont="1" applyFill="1" applyAlignment="1" applyProtection="1">
      <alignment horizontal="left" vertical="center" wrapText="1"/>
      <protection hidden="1"/>
    </xf>
    <xf numFmtId="0" fontId="31" fillId="0" borderId="0" xfId="4" applyFont="1" applyAlignment="1" applyProtection="1">
      <alignment horizontal="left" vertical="center"/>
      <protection hidden="1"/>
    </xf>
    <xf numFmtId="0" fontId="31" fillId="0" borderId="0" xfId="1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33" borderId="0" xfId="0" applyFont="1" applyFill="1" applyAlignment="1">
      <alignment vertical="center"/>
    </xf>
    <xf numFmtId="0" fontId="23" fillId="0" borderId="0" xfId="2" applyFont="1" applyAlignment="1">
      <alignment horizontal="left" vertical="center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31" fillId="0" borderId="0" xfId="4" applyFont="1" applyAlignment="1" applyProtection="1">
      <alignment wrapText="1"/>
      <protection hidden="1"/>
    </xf>
    <xf numFmtId="0" fontId="31" fillId="0" borderId="0" xfId="4" applyFont="1" applyAlignment="1" applyProtection="1">
      <alignment horizontal="right" vertical="center"/>
      <protection hidden="1"/>
    </xf>
    <xf numFmtId="49" fontId="24" fillId="33" borderId="0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4" fillId="33" borderId="13" xfId="0" applyNumberFormat="1" applyFont="1" applyFill="1" applyBorder="1" applyAlignment="1">
      <alignment vertical="center" wrapText="1"/>
    </xf>
    <xf numFmtId="0" fontId="24" fillId="33" borderId="10" xfId="0" applyNumberFormat="1" applyFont="1" applyFill="1" applyBorder="1" applyAlignment="1">
      <alignment horizontal="left" vertical="center" wrapText="1"/>
    </xf>
    <xf numFmtId="0" fontId="24" fillId="33" borderId="10" xfId="0" applyNumberFormat="1" applyFont="1" applyFill="1" applyBorder="1" applyAlignment="1">
      <alignment vertical="center" wrapText="1"/>
    </xf>
  </cellXfs>
  <cellStyles count="2170">
    <cellStyle name="_NeuronID-SerialNumberMeter КЛГ ЖД" xfId="10"/>
    <cellStyle name="_Бундина7" xfId="11"/>
    <cellStyle name="_ИИК 03_01_2009 (Б6) (Быт декабрь)" xfId="12"/>
    <cellStyle name="_ИИК Бундина7" xfId="13"/>
    <cellStyle name="_Интегральный акт Янтарьэнерго март 2012 Этап3-1 27_04_2012" xfId="14"/>
    <cellStyle name="_Калининград ИИК (Заготовка на январь) 14_08_2009_2_2_3" xfId="15"/>
    <cellStyle name="_Калининград ИИК (Заготовка на январь) 14_08_2009_2_2_9" xfId="16"/>
    <cellStyle name="_КЖД Приложение 3 (09.12.2009)" xfId="17"/>
    <cellStyle name="_КЛГ ИИК Ноябрь 2" xfId="18"/>
    <cellStyle name="_КЛНГ Приложение 3 (приложение 2.1. к поставке) население февраль 2010" xfId="19"/>
    <cellStyle name="_КЛНГ Приложение 3 Население  январь 2010" xfId="20"/>
    <cellStyle name="_Приложение3" xfId="21"/>
    <cellStyle name="_Приложение3_Август_Рабочий" xfId="22"/>
    <cellStyle name="_Приложение3_Апрель" xfId="23"/>
    <cellStyle name="_Приложение3_Декабрь_Рабочий" xfId="24"/>
    <cellStyle name="_Приложение3_Июль_Рабочий" xfId="25"/>
    <cellStyle name="_Приложение3_Ноябрь_Рабочий" xfId="26"/>
    <cellStyle name="_Приложение3_Октябрь_Рабочий" xfId="27"/>
    <cellStyle name="_Приложение3_Сентябрь_Рабочий" xfId="28"/>
    <cellStyle name="_Приложение3_Январь_Рабочий_2" xfId="29"/>
    <cellStyle name="_Сводная приборы коммерческого и технического учета (программа)" xfId="30"/>
    <cellStyle name="_Точки по договорам с Янтарьэнерго на 18_09_2009 (программа поиска) (1)" xfId="31"/>
    <cellStyle name="_Точки поставки договор 1360 АСКУЭ РР на 26_08_2009" xfId="32"/>
    <cellStyle name="_цмро для РЖД (быт)" xfId="33"/>
    <cellStyle name="_цмро для РЖД (Итог)2 (1)" xfId="34"/>
    <cellStyle name="_цмро для РЖД Последний (ЭЧС-1)" xfId="35"/>
    <cellStyle name="_ЭЧС_1 ЭЧК" xfId="36"/>
    <cellStyle name="_ЭЧС_1 ЭЧК Потери ЭС_2" xfId="37"/>
    <cellStyle name="_ЭЧС-1 Калининградский_24_01_2009_показания" xfId="38"/>
    <cellStyle name="" xfId="5"/>
    <cellStyle name="" xfId="6"/>
    <cellStyle name="" xfId="7"/>
    <cellStyle name="" xfId="8"/>
    <cellStyle name="" xfId="9"/>
    <cellStyle name="1" xfId="39"/>
    <cellStyle name="2" xfId="40"/>
    <cellStyle name="20% - Акцент1 10" xfId="41"/>
    <cellStyle name="20% - Акцент1 10 2" xfId="42"/>
    <cellStyle name="20% - Акцент1 10 3" xfId="43"/>
    <cellStyle name="20% - Акцент1 10 4" xfId="44"/>
    <cellStyle name="20% - Акцент1 10_Интегральный акт Русэнергосбыт Январь 2013_Итог" xfId="45"/>
    <cellStyle name="20% - Акцент1 11" xfId="46"/>
    <cellStyle name="20% - Акцент1 11 2" xfId="47"/>
    <cellStyle name="20% - Акцент1 11 3" xfId="48"/>
    <cellStyle name="20% - Акцент1 11 4" xfId="49"/>
    <cellStyle name="20% - Акцент1 11_Интегральный акт Русэнергосбыт Январь 2013_Итог" xfId="50"/>
    <cellStyle name="20% - Акцент1 12" xfId="51"/>
    <cellStyle name="20% - Акцент1 12 2" xfId="52"/>
    <cellStyle name="20% - Акцент1 12_Интегральный акт Русэнергосбыт Январь 2013_Итог" xfId="53"/>
    <cellStyle name="20% - Акцент1 13" xfId="54"/>
    <cellStyle name="20% - Акцент1 13 2" xfId="55"/>
    <cellStyle name="20% - Акцент1 13_Интегральный акт Русэнергосбыт Январь 2013_Итог" xfId="56"/>
    <cellStyle name="20% - Акцент1 14" xfId="57"/>
    <cellStyle name="20% - Акцент1 2" xfId="58"/>
    <cellStyle name="20% - Акцент1 2 2" xfId="59"/>
    <cellStyle name="20% - Акцент1 2 3" xfId="60"/>
    <cellStyle name="20% - Акцент1 2 4" xfId="61"/>
    <cellStyle name="20% - Акцент1 2 5" xfId="62"/>
    <cellStyle name="20% - Акцент1 2_Интегральный акт Русэнергосбыт Январь 2013_Итог" xfId="63"/>
    <cellStyle name="20% - Акцент1 3" xfId="64"/>
    <cellStyle name="20% - Акцент1 3 2" xfId="65"/>
    <cellStyle name="20% - Акцент1 3 3" xfId="66"/>
    <cellStyle name="20% - Акцент1 3 4" xfId="67"/>
    <cellStyle name="20% - Акцент1 3_Интегральный акт Русэнергосбыт Январь 2013_Итог" xfId="68"/>
    <cellStyle name="20% - Акцент1 4" xfId="69"/>
    <cellStyle name="20% - Акцент1 4 2" xfId="70"/>
    <cellStyle name="20% - Акцент1 4 3" xfId="71"/>
    <cellStyle name="20% - Акцент1 4 4" xfId="72"/>
    <cellStyle name="20% - Акцент1 4_Интегральный акт Русэнергосбыт Январь 2013_Итог" xfId="73"/>
    <cellStyle name="20% - Акцент1 5" xfId="74"/>
    <cellStyle name="20% - Акцент1 5 2" xfId="75"/>
    <cellStyle name="20% - Акцент1 5 3" xfId="76"/>
    <cellStyle name="20% - Акцент1 5 4" xfId="77"/>
    <cellStyle name="20% - Акцент1 5_Интегральный акт Русэнергосбыт Январь 2013_Итог" xfId="78"/>
    <cellStyle name="20% - Акцент1 6" xfId="79"/>
    <cellStyle name="20% - Акцент1 6 2" xfId="80"/>
    <cellStyle name="20% - Акцент1 6 3" xfId="81"/>
    <cellStyle name="20% - Акцент1 6 4" xfId="82"/>
    <cellStyle name="20% - Акцент1 6_Интегральный акт Русэнергосбыт Январь 2013_Итог" xfId="83"/>
    <cellStyle name="20% - Акцент1 7" xfId="84"/>
    <cellStyle name="20% - Акцент1 7 2" xfId="85"/>
    <cellStyle name="20% - Акцент1 7 3" xfId="86"/>
    <cellStyle name="20% - Акцент1 7 4" xfId="87"/>
    <cellStyle name="20% - Акцент1 7_Интегральный акт Русэнергосбыт Январь 2013_Итог" xfId="88"/>
    <cellStyle name="20% - Акцент1 8" xfId="89"/>
    <cellStyle name="20% - Акцент1 8 2" xfId="90"/>
    <cellStyle name="20% - Акцент1 8 3" xfId="91"/>
    <cellStyle name="20% - Акцент1 8 4" xfId="92"/>
    <cellStyle name="20% - Акцент1 8_Интегральный акт Русэнергосбыт Январь 2013_Итог" xfId="93"/>
    <cellStyle name="20% - Акцент1 9" xfId="94"/>
    <cellStyle name="20% - Акцент1 9 2" xfId="95"/>
    <cellStyle name="20% - Акцент1 9 3" xfId="96"/>
    <cellStyle name="20% - Акцент1 9 4" xfId="97"/>
    <cellStyle name="20% - Акцент1 9_Интегральный акт Русэнергосбыт Январь 2013_Итог" xfId="98"/>
    <cellStyle name="20% - Акцент2 10" xfId="99"/>
    <cellStyle name="20% - Акцент2 10 2" xfId="100"/>
    <cellStyle name="20% - Акцент2 10 3" xfId="101"/>
    <cellStyle name="20% - Акцент2 10 4" xfId="102"/>
    <cellStyle name="20% - Акцент2 10_Интегральный акт Русэнергосбыт Январь 2013_Итог" xfId="103"/>
    <cellStyle name="20% - Акцент2 11" xfId="104"/>
    <cellStyle name="20% - Акцент2 11 2" xfId="105"/>
    <cellStyle name="20% - Акцент2 11 3" xfId="106"/>
    <cellStyle name="20% - Акцент2 11 4" xfId="107"/>
    <cellStyle name="20% - Акцент2 11_Интегральный акт Русэнергосбыт Январь 2013_Итог" xfId="108"/>
    <cellStyle name="20% - Акцент2 12" xfId="109"/>
    <cellStyle name="20% - Акцент2 12 2" xfId="110"/>
    <cellStyle name="20% - Акцент2 12_Интегральный акт Русэнергосбыт Январь 2013_Итог" xfId="111"/>
    <cellStyle name="20% - Акцент2 13" xfId="112"/>
    <cellStyle name="20% - Акцент2 13 2" xfId="113"/>
    <cellStyle name="20% - Акцент2 13_Интегральный акт Русэнергосбыт Январь 2013_Итог" xfId="114"/>
    <cellStyle name="20% - Акцент2 14" xfId="115"/>
    <cellStyle name="20% - Акцент2 2" xfId="116"/>
    <cellStyle name="20% - Акцент2 2 2" xfId="117"/>
    <cellStyle name="20% - Акцент2 2 3" xfId="118"/>
    <cellStyle name="20% - Акцент2 2 4" xfId="119"/>
    <cellStyle name="20% - Акцент2 2 5" xfId="120"/>
    <cellStyle name="20% - Акцент2 2_Интегральный акт Русэнергосбыт Январь 2013_Итог" xfId="121"/>
    <cellStyle name="20% - Акцент2 3" xfId="122"/>
    <cellStyle name="20% - Акцент2 3 2" xfId="123"/>
    <cellStyle name="20% - Акцент2 3 3" xfId="124"/>
    <cellStyle name="20% - Акцент2 3 4" xfId="125"/>
    <cellStyle name="20% - Акцент2 3_Интегральный акт Русэнергосбыт Январь 2013_Итог" xfId="126"/>
    <cellStyle name="20% - Акцент2 4" xfId="127"/>
    <cellStyle name="20% - Акцент2 4 2" xfId="128"/>
    <cellStyle name="20% - Акцент2 4 3" xfId="129"/>
    <cellStyle name="20% - Акцент2 4 4" xfId="130"/>
    <cellStyle name="20% - Акцент2 4_Интегральный акт Русэнергосбыт Январь 2013_Итог" xfId="131"/>
    <cellStyle name="20% - Акцент2 5" xfId="132"/>
    <cellStyle name="20% - Акцент2 5 2" xfId="133"/>
    <cellStyle name="20% - Акцент2 5 3" xfId="134"/>
    <cellStyle name="20% - Акцент2 5 4" xfId="135"/>
    <cellStyle name="20% - Акцент2 5_Интегральный акт Русэнергосбыт Январь 2013_Итог" xfId="136"/>
    <cellStyle name="20% - Акцент2 6" xfId="137"/>
    <cellStyle name="20% - Акцент2 6 2" xfId="138"/>
    <cellStyle name="20% - Акцент2 6 3" xfId="139"/>
    <cellStyle name="20% - Акцент2 6 4" xfId="140"/>
    <cellStyle name="20% - Акцент2 6_Интегральный акт Русэнергосбыт Январь 2013_Итог" xfId="141"/>
    <cellStyle name="20% - Акцент2 7" xfId="142"/>
    <cellStyle name="20% - Акцент2 7 2" xfId="143"/>
    <cellStyle name="20% - Акцент2 7 3" xfId="144"/>
    <cellStyle name="20% - Акцент2 7 4" xfId="145"/>
    <cellStyle name="20% - Акцент2 7_Интегральный акт Русэнергосбыт Январь 2013_Итог" xfId="146"/>
    <cellStyle name="20% - Акцент2 8" xfId="147"/>
    <cellStyle name="20% - Акцент2 8 2" xfId="148"/>
    <cellStyle name="20% - Акцент2 8 3" xfId="149"/>
    <cellStyle name="20% - Акцент2 8 4" xfId="150"/>
    <cellStyle name="20% - Акцент2 8_Интегральный акт Русэнергосбыт Январь 2013_Итог" xfId="151"/>
    <cellStyle name="20% - Акцент2 9" xfId="152"/>
    <cellStyle name="20% - Акцент2 9 2" xfId="153"/>
    <cellStyle name="20% - Акцент2 9 3" xfId="154"/>
    <cellStyle name="20% - Акцент2 9 4" xfId="155"/>
    <cellStyle name="20% - Акцент2 9_Интегральный акт Русэнергосбыт Январь 2013_Итог" xfId="156"/>
    <cellStyle name="20% - Акцент3 10" xfId="157"/>
    <cellStyle name="20% - Акцент3 10 2" xfId="158"/>
    <cellStyle name="20% - Акцент3 10 3" xfId="159"/>
    <cellStyle name="20% - Акцент3 10 4" xfId="160"/>
    <cellStyle name="20% - Акцент3 10_Интегральный акт Русэнергосбыт Январь 2013_Итог" xfId="161"/>
    <cellStyle name="20% - Акцент3 11" xfId="162"/>
    <cellStyle name="20% - Акцент3 11 2" xfId="163"/>
    <cellStyle name="20% - Акцент3 11 3" xfId="164"/>
    <cellStyle name="20% - Акцент3 11 4" xfId="165"/>
    <cellStyle name="20% - Акцент3 11_Интегральный акт Русэнергосбыт Январь 2013_Итог" xfId="166"/>
    <cellStyle name="20% - Акцент3 12" xfId="167"/>
    <cellStyle name="20% - Акцент3 12 2" xfId="168"/>
    <cellStyle name="20% - Акцент3 12_Интегральный акт Русэнергосбыт Январь 2013_Итог" xfId="169"/>
    <cellStyle name="20% - Акцент3 13" xfId="170"/>
    <cellStyle name="20% - Акцент3 13 2" xfId="171"/>
    <cellStyle name="20% - Акцент3 13_Интегральный акт Русэнергосбыт Январь 2013_Итог" xfId="172"/>
    <cellStyle name="20% - Акцент3 14" xfId="173"/>
    <cellStyle name="20% - Акцент3 2" xfId="174"/>
    <cellStyle name="20% - Акцент3 2 2" xfId="175"/>
    <cellStyle name="20% - Акцент3 2 3" xfId="176"/>
    <cellStyle name="20% - Акцент3 2 4" xfId="177"/>
    <cellStyle name="20% - Акцент3 2 5" xfId="178"/>
    <cellStyle name="20% - Акцент3 2_Интегральный акт Русэнергосбыт Январь 2013_Итог" xfId="179"/>
    <cellStyle name="20% - Акцент3 3" xfId="180"/>
    <cellStyle name="20% - Акцент3 3 2" xfId="181"/>
    <cellStyle name="20% - Акцент3 3 3" xfId="182"/>
    <cellStyle name="20% - Акцент3 3 4" xfId="183"/>
    <cellStyle name="20% - Акцент3 3_Интегральный акт Русэнергосбыт Январь 2013_Итог" xfId="184"/>
    <cellStyle name="20% - Акцент3 4" xfId="185"/>
    <cellStyle name="20% - Акцент3 4 2" xfId="186"/>
    <cellStyle name="20% - Акцент3 4 3" xfId="187"/>
    <cellStyle name="20% - Акцент3 4 4" xfId="188"/>
    <cellStyle name="20% - Акцент3 4_Интегральный акт Русэнергосбыт Январь 2013_Итог" xfId="189"/>
    <cellStyle name="20% - Акцент3 5" xfId="190"/>
    <cellStyle name="20% - Акцент3 5 2" xfId="191"/>
    <cellStyle name="20% - Акцент3 5 3" xfId="192"/>
    <cellStyle name="20% - Акцент3 5 4" xfId="193"/>
    <cellStyle name="20% - Акцент3 5_Интегральный акт Русэнергосбыт Январь 2013_Итог" xfId="194"/>
    <cellStyle name="20% - Акцент3 6" xfId="195"/>
    <cellStyle name="20% - Акцент3 6 2" xfId="196"/>
    <cellStyle name="20% - Акцент3 6 3" xfId="197"/>
    <cellStyle name="20% - Акцент3 6 4" xfId="198"/>
    <cellStyle name="20% - Акцент3 6_Интегральный акт Русэнергосбыт Январь 2013_Итог" xfId="199"/>
    <cellStyle name="20% - Акцент3 7" xfId="200"/>
    <cellStyle name="20% - Акцент3 7 2" xfId="201"/>
    <cellStyle name="20% - Акцент3 7 3" xfId="202"/>
    <cellStyle name="20% - Акцент3 7 4" xfId="203"/>
    <cellStyle name="20% - Акцент3 7_Интегральный акт Русэнергосбыт Январь 2013_Итог" xfId="204"/>
    <cellStyle name="20% - Акцент3 8" xfId="205"/>
    <cellStyle name="20% - Акцент3 8 2" xfId="206"/>
    <cellStyle name="20% - Акцент3 8 3" xfId="207"/>
    <cellStyle name="20% - Акцент3 8 4" xfId="208"/>
    <cellStyle name="20% - Акцент3 8_Интегральный акт Русэнергосбыт Январь 2013_Итог" xfId="209"/>
    <cellStyle name="20% - Акцент3 9" xfId="210"/>
    <cellStyle name="20% - Акцент3 9 2" xfId="211"/>
    <cellStyle name="20% - Акцент3 9 3" xfId="212"/>
    <cellStyle name="20% - Акцент3 9 4" xfId="213"/>
    <cellStyle name="20% - Акцент3 9_Интегральный акт Русэнергосбыт Январь 2013_Итог" xfId="214"/>
    <cellStyle name="20% - Акцент4 10" xfId="215"/>
    <cellStyle name="20% - Акцент4 10 2" xfId="216"/>
    <cellStyle name="20% - Акцент4 10 3" xfId="217"/>
    <cellStyle name="20% - Акцент4 10 4" xfId="218"/>
    <cellStyle name="20% - Акцент4 10_Интегральный акт Русэнергосбыт Январь 2013_Итог" xfId="219"/>
    <cellStyle name="20% - Акцент4 11" xfId="220"/>
    <cellStyle name="20% - Акцент4 11 2" xfId="221"/>
    <cellStyle name="20% - Акцент4 11 3" xfId="222"/>
    <cellStyle name="20% - Акцент4 11 4" xfId="223"/>
    <cellStyle name="20% - Акцент4 11_Интегральный акт Русэнергосбыт Январь 2013_Итог" xfId="224"/>
    <cellStyle name="20% - Акцент4 12" xfId="225"/>
    <cellStyle name="20% - Акцент4 12 2" xfId="226"/>
    <cellStyle name="20% - Акцент4 12_Интегральный акт Русэнергосбыт Январь 2013_Итог" xfId="227"/>
    <cellStyle name="20% - Акцент4 13" xfId="228"/>
    <cellStyle name="20% - Акцент4 13 2" xfId="229"/>
    <cellStyle name="20% - Акцент4 13_Интегральный акт Русэнергосбыт Январь 2013_Итог" xfId="230"/>
    <cellStyle name="20% - Акцент4 14" xfId="231"/>
    <cellStyle name="20% - Акцент4 2" xfId="232"/>
    <cellStyle name="20% - Акцент4 2 2" xfId="233"/>
    <cellStyle name="20% - Акцент4 2 3" xfId="234"/>
    <cellStyle name="20% - Акцент4 2 4" xfId="235"/>
    <cellStyle name="20% - Акцент4 2 5" xfId="236"/>
    <cellStyle name="20% - Акцент4 2_Интегральный акт Русэнергосбыт Январь 2013_Итог" xfId="237"/>
    <cellStyle name="20% - Акцент4 3" xfId="238"/>
    <cellStyle name="20% - Акцент4 3 2" xfId="239"/>
    <cellStyle name="20% - Акцент4 3 3" xfId="240"/>
    <cellStyle name="20% - Акцент4 3 4" xfId="241"/>
    <cellStyle name="20% - Акцент4 3_Интегральный акт Русэнергосбыт Январь 2013_Итог" xfId="242"/>
    <cellStyle name="20% - Акцент4 4" xfId="243"/>
    <cellStyle name="20% - Акцент4 4 2" xfId="244"/>
    <cellStyle name="20% - Акцент4 4 3" xfId="245"/>
    <cellStyle name="20% - Акцент4 4 4" xfId="246"/>
    <cellStyle name="20% - Акцент4 4_Интегральный акт Русэнергосбыт Январь 2013_Итог" xfId="247"/>
    <cellStyle name="20% - Акцент4 5" xfId="248"/>
    <cellStyle name="20% - Акцент4 5 2" xfId="249"/>
    <cellStyle name="20% - Акцент4 5 3" xfId="250"/>
    <cellStyle name="20% - Акцент4 5 4" xfId="251"/>
    <cellStyle name="20% - Акцент4 5_Интегральный акт Русэнергосбыт Январь 2013_Итог" xfId="252"/>
    <cellStyle name="20% - Акцент4 6" xfId="253"/>
    <cellStyle name="20% - Акцент4 6 2" xfId="254"/>
    <cellStyle name="20% - Акцент4 6 3" xfId="255"/>
    <cellStyle name="20% - Акцент4 6 4" xfId="256"/>
    <cellStyle name="20% - Акцент4 6_Интегральный акт Русэнергосбыт Январь 2013_Итог" xfId="257"/>
    <cellStyle name="20% - Акцент4 7" xfId="258"/>
    <cellStyle name="20% - Акцент4 7 2" xfId="259"/>
    <cellStyle name="20% - Акцент4 7 3" xfId="260"/>
    <cellStyle name="20% - Акцент4 7 4" xfId="261"/>
    <cellStyle name="20% - Акцент4 7_Интегральный акт Русэнергосбыт Январь 2013_Итог" xfId="262"/>
    <cellStyle name="20% - Акцент4 8" xfId="263"/>
    <cellStyle name="20% - Акцент4 8 2" xfId="264"/>
    <cellStyle name="20% - Акцент4 8 3" xfId="265"/>
    <cellStyle name="20% - Акцент4 8 4" xfId="266"/>
    <cellStyle name="20% - Акцент4 8_Интегральный акт Русэнергосбыт Январь 2013_Итог" xfId="267"/>
    <cellStyle name="20% - Акцент4 9" xfId="268"/>
    <cellStyle name="20% - Акцент4 9 2" xfId="269"/>
    <cellStyle name="20% - Акцент4 9 3" xfId="270"/>
    <cellStyle name="20% - Акцент4 9 4" xfId="271"/>
    <cellStyle name="20% - Акцент4 9_Интегральный акт Русэнергосбыт Январь 2013_Итог" xfId="272"/>
    <cellStyle name="20% - Акцент5 10" xfId="273"/>
    <cellStyle name="20% - Акцент5 10 2" xfId="274"/>
    <cellStyle name="20% - Акцент5 10 3" xfId="275"/>
    <cellStyle name="20% - Акцент5 10 4" xfId="276"/>
    <cellStyle name="20% - Акцент5 10_Интегральный акт Русэнергосбыт Январь 2013_Итог" xfId="277"/>
    <cellStyle name="20% - Акцент5 11" xfId="278"/>
    <cellStyle name="20% - Акцент5 11 2" xfId="279"/>
    <cellStyle name="20% - Акцент5 11 3" xfId="280"/>
    <cellStyle name="20% - Акцент5 11 4" xfId="281"/>
    <cellStyle name="20% - Акцент5 11_Интегральный акт Русэнергосбыт Январь 2013_Итог" xfId="282"/>
    <cellStyle name="20% - Акцент5 12" xfId="283"/>
    <cellStyle name="20% - Акцент5 12 2" xfId="284"/>
    <cellStyle name="20% - Акцент5 12_Интегральный акт Русэнергосбыт Январь 2013_Итог" xfId="285"/>
    <cellStyle name="20% - Акцент5 13" xfId="286"/>
    <cellStyle name="20% - Акцент5 13 2" xfId="287"/>
    <cellStyle name="20% - Акцент5 13_Интегральный акт Русэнергосбыт Январь 2013_Итог" xfId="288"/>
    <cellStyle name="20% - Акцент5 14" xfId="289"/>
    <cellStyle name="20% - Акцент5 2" xfId="290"/>
    <cellStyle name="20% - Акцент5 2 2" xfId="291"/>
    <cellStyle name="20% - Акцент5 2 3" xfId="292"/>
    <cellStyle name="20% - Акцент5 2 4" xfId="293"/>
    <cellStyle name="20% - Акцент5 2 5" xfId="294"/>
    <cellStyle name="20% - Акцент5 2_Интегральный акт Русэнергосбыт Январь 2013_Итог" xfId="295"/>
    <cellStyle name="20% - Акцент5 3" xfId="296"/>
    <cellStyle name="20% - Акцент5 3 2" xfId="297"/>
    <cellStyle name="20% - Акцент5 3 3" xfId="298"/>
    <cellStyle name="20% - Акцент5 3 4" xfId="299"/>
    <cellStyle name="20% - Акцент5 3_Интегральный акт Русэнергосбыт Январь 2013_Итог" xfId="300"/>
    <cellStyle name="20% - Акцент5 4" xfId="301"/>
    <cellStyle name="20% - Акцент5 4 2" xfId="302"/>
    <cellStyle name="20% - Акцент5 4 3" xfId="303"/>
    <cellStyle name="20% - Акцент5 4 4" xfId="304"/>
    <cellStyle name="20% - Акцент5 4_Интегральный акт Русэнергосбыт Январь 2013_Итог" xfId="305"/>
    <cellStyle name="20% - Акцент5 5" xfId="306"/>
    <cellStyle name="20% - Акцент5 5 2" xfId="307"/>
    <cellStyle name="20% - Акцент5 5 3" xfId="308"/>
    <cellStyle name="20% - Акцент5 5 4" xfId="309"/>
    <cellStyle name="20% - Акцент5 5_Интегральный акт Русэнергосбыт Январь 2013_Итог" xfId="310"/>
    <cellStyle name="20% - Акцент5 6" xfId="311"/>
    <cellStyle name="20% - Акцент5 6 2" xfId="312"/>
    <cellStyle name="20% - Акцент5 6 3" xfId="313"/>
    <cellStyle name="20% - Акцент5 6 4" xfId="314"/>
    <cellStyle name="20% - Акцент5 6_Интегральный акт Русэнергосбыт Январь 2013_Итог" xfId="315"/>
    <cellStyle name="20% - Акцент5 7" xfId="316"/>
    <cellStyle name="20% - Акцент5 7 2" xfId="317"/>
    <cellStyle name="20% - Акцент5 7 3" xfId="318"/>
    <cellStyle name="20% - Акцент5 7 4" xfId="319"/>
    <cellStyle name="20% - Акцент5 7_Интегральный акт Русэнергосбыт Январь 2013_Итог" xfId="320"/>
    <cellStyle name="20% - Акцент5 8" xfId="321"/>
    <cellStyle name="20% - Акцент5 8 2" xfId="322"/>
    <cellStyle name="20% - Акцент5 8 3" xfId="323"/>
    <cellStyle name="20% - Акцент5 8 4" xfId="324"/>
    <cellStyle name="20% - Акцент5 8_Интегральный акт Русэнергосбыт Январь 2013_Итог" xfId="325"/>
    <cellStyle name="20% - Акцент5 9" xfId="326"/>
    <cellStyle name="20% - Акцент5 9 2" xfId="327"/>
    <cellStyle name="20% - Акцент5 9 3" xfId="328"/>
    <cellStyle name="20% - Акцент5 9 4" xfId="329"/>
    <cellStyle name="20% - Акцент5 9_Интегральный акт Русэнергосбыт Январь 2013_Итог" xfId="330"/>
    <cellStyle name="20% - Акцент6 10" xfId="331"/>
    <cellStyle name="20% - Акцент6 10 2" xfId="332"/>
    <cellStyle name="20% - Акцент6 10 3" xfId="333"/>
    <cellStyle name="20% - Акцент6 10 4" xfId="334"/>
    <cellStyle name="20% - Акцент6 10_Интегральный акт Русэнергосбыт Январь 2013_Итог" xfId="335"/>
    <cellStyle name="20% - Акцент6 11" xfId="336"/>
    <cellStyle name="20% - Акцент6 11 2" xfId="337"/>
    <cellStyle name="20% - Акцент6 11 3" xfId="338"/>
    <cellStyle name="20% - Акцент6 11 4" xfId="339"/>
    <cellStyle name="20% - Акцент6 11_Интегральный акт Русэнергосбыт Январь 2013_Итог" xfId="340"/>
    <cellStyle name="20% - Акцент6 12" xfId="341"/>
    <cellStyle name="20% - Акцент6 12 2" xfId="342"/>
    <cellStyle name="20% - Акцент6 12_Интегральный акт Русэнергосбыт Январь 2013_Итог" xfId="343"/>
    <cellStyle name="20% - Акцент6 13" xfId="344"/>
    <cellStyle name="20% - Акцент6 13 2" xfId="345"/>
    <cellStyle name="20% - Акцент6 13_Интегральный акт Русэнергосбыт Январь 2013_Итог" xfId="346"/>
    <cellStyle name="20% - Акцент6 14" xfId="347"/>
    <cellStyle name="20% - Акцент6 2" xfId="348"/>
    <cellStyle name="20% - Акцент6 2 2" xfId="349"/>
    <cellStyle name="20% - Акцент6 2 3" xfId="350"/>
    <cellStyle name="20% - Акцент6 2 4" xfId="351"/>
    <cellStyle name="20% - Акцент6 2 5" xfId="352"/>
    <cellStyle name="20% - Акцент6 2_Интегральный акт Русэнергосбыт Январь 2013_Итог" xfId="353"/>
    <cellStyle name="20% - Акцент6 3" xfId="354"/>
    <cellStyle name="20% - Акцент6 3 2" xfId="355"/>
    <cellStyle name="20% - Акцент6 3 3" xfId="356"/>
    <cellStyle name="20% - Акцент6 3 4" xfId="357"/>
    <cellStyle name="20% - Акцент6 3_Интегральный акт Русэнергосбыт Январь 2013_Итог" xfId="358"/>
    <cellStyle name="20% - Акцент6 4" xfId="359"/>
    <cellStyle name="20% - Акцент6 4 2" xfId="360"/>
    <cellStyle name="20% - Акцент6 4 3" xfId="361"/>
    <cellStyle name="20% - Акцент6 4 4" xfId="362"/>
    <cellStyle name="20% - Акцент6 4_Интегральный акт Русэнергосбыт Январь 2013_Итог" xfId="363"/>
    <cellStyle name="20% - Акцент6 5" xfId="364"/>
    <cellStyle name="20% - Акцент6 5 2" xfId="365"/>
    <cellStyle name="20% - Акцент6 5 3" xfId="366"/>
    <cellStyle name="20% - Акцент6 5 4" xfId="367"/>
    <cellStyle name="20% - Акцент6 5_Интегральный акт Русэнергосбыт Январь 2013_Итог" xfId="368"/>
    <cellStyle name="20% - Акцент6 6" xfId="369"/>
    <cellStyle name="20% - Акцент6 6 2" xfId="370"/>
    <cellStyle name="20% - Акцент6 6 3" xfId="371"/>
    <cellStyle name="20% - Акцент6 6 4" xfId="372"/>
    <cellStyle name="20% - Акцент6 6_Интегральный акт Русэнергосбыт Январь 2013_Итог" xfId="373"/>
    <cellStyle name="20% - Акцент6 7" xfId="374"/>
    <cellStyle name="20% - Акцент6 7 2" xfId="375"/>
    <cellStyle name="20% - Акцент6 7 3" xfId="376"/>
    <cellStyle name="20% - Акцент6 7 4" xfId="377"/>
    <cellStyle name="20% - Акцент6 7_Интегральный акт Русэнергосбыт Январь 2013_Итог" xfId="378"/>
    <cellStyle name="20% - Акцент6 8" xfId="379"/>
    <cellStyle name="20% - Акцент6 8 2" xfId="380"/>
    <cellStyle name="20% - Акцент6 8 3" xfId="381"/>
    <cellStyle name="20% - Акцент6 8 4" xfId="382"/>
    <cellStyle name="20% - Акцент6 8_Интегральный акт Русэнергосбыт Январь 2013_Итог" xfId="383"/>
    <cellStyle name="20% - Акцент6 9" xfId="384"/>
    <cellStyle name="20% - Акцент6 9 2" xfId="385"/>
    <cellStyle name="20% - Акцент6 9 3" xfId="386"/>
    <cellStyle name="20% - Акцент6 9 4" xfId="387"/>
    <cellStyle name="20% - Акцент6 9_Интегральный акт Русэнергосбыт Январь 2013_Итог" xfId="388"/>
    <cellStyle name="40% - Акцент1 10" xfId="389"/>
    <cellStyle name="40% - Акцент1 10 2" xfId="390"/>
    <cellStyle name="40% - Акцент1 10 3" xfId="391"/>
    <cellStyle name="40% - Акцент1 10 4" xfId="392"/>
    <cellStyle name="40% - Акцент1 10_Интегральный акт Русэнергосбыт Январь 2013_Итог" xfId="393"/>
    <cellStyle name="40% - Акцент1 11" xfId="394"/>
    <cellStyle name="40% - Акцент1 11 2" xfId="395"/>
    <cellStyle name="40% - Акцент1 11 3" xfId="396"/>
    <cellStyle name="40% - Акцент1 11 4" xfId="397"/>
    <cellStyle name="40% - Акцент1 11_Интегральный акт Русэнергосбыт Январь 2013_Итог" xfId="398"/>
    <cellStyle name="40% - Акцент1 12" xfId="399"/>
    <cellStyle name="40% - Акцент1 12 2" xfId="400"/>
    <cellStyle name="40% - Акцент1 12_Интегральный акт Русэнергосбыт Январь 2013_Итог" xfId="401"/>
    <cellStyle name="40% - Акцент1 13" xfId="402"/>
    <cellStyle name="40% - Акцент1 13 2" xfId="403"/>
    <cellStyle name="40% - Акцент1 13_Интегральный акт Русэнергосбыт Январь 2013_Итог" xfId="404"/>
    <cellStyle name="40% - Акцент1 14" xfId="405"/>
    <cellStyle name="40% - Акцент1 2" xfId="406"/>
    <cellStyle name="40% - Акцент1 2 2" xfId="407"/>
    <cellStyle name="40% - Акцент1 2 3" xfId="408"/>
    <cellStyle name="40% - Акцент1 2 4" xfId="409"/>
    <cellStyle name="40% - Акцент1 2 5" xfId="410"/>
    <cellStyle name="40% - Акцент1 2_Интегральный акт Русэнергосбыт Январь 2013_Итог" xfId="411"/>
    <cellStyle name="40% - Акцент1 3" xfId="412"/>
    <cellStyle name="40% - Акцент1 3 2" xfId="413"/>
    <cellStyle name="40% - Акцент1 3 3" xfId="414"/>
    <cellStyle name="40% - Акцент1 3 4" xfId="415"/>
    <cellStyle name="40% - Акцент1 3_Интегральный акт Русэнергосбыт Январь 2013_Итог" xfId="416"/>
    <cellStyle name="40% - Акцент1 4" xfId="417"/>
    <cellStyle name="40% - Акцент1 4 2" xfId="418"/>
    <cellStyle name="40% - Акцент1 4 3" xfId="419"/>
    <cellStyle name="40% - Акцент1 4 4" xfId="420"/>
    <cellStyle name="40% - Акцент1 4_Интегральный акт Русэнергосбыт Январь 2013_Итог" xfId="421"/>
    <cellStyle name="40% - Акцент1 5" xfId="422"/>
    <cellStyle name="40% - Акцент1 5 2" xfId="423"/>
    <cellStyle name="40% - Акцент1 5 3" xfId="424"/>
    <cellStyle name="40% - Акцент1 5 4" xfId="425"/>
    <cellStyle name="40% - Акцент1 5_Интегральный акт Русэнергосбыт Январь 2013_Итог" xfId="426"/>
    <cellStyle name="40% - Акцент1 6" xfId="427"/>
    <cellStyle name="40% - Акцент1 6 2" xfId="428"/>
    <cellStyle name="40% - Акцент1 6 3" xfId="429"/>
    <cellStyle name="40% - Акцент1 6 4" xfId="430"/>
    <cellStyle name="40% - Акцент1 6_Интегральный акт Русэнергосбыт Январь 2013_Итог" xfId="431"/>
    <cellStyle name="40% - Акцент1 7" xfId="432"/>
    <cellStyle name="40% - Акцент1 7 2" xfId="433"/>
    <cellStyle name="40% - Акцент1 7 3" xfId="434"/>
    <cellStyle name="40% - Акцент1 7 4" xfId="435"/>
    <cellStyle name="40% - Акцент1 7_Интегральный акт Русэнергосбыт Январь 2013_Итог" xfId="436"/>
    <cellStyle name="40% - Акцент1 8" xfId="437"/>
    <cellStyle name="40% - Акцент1 8 2" xfId="438"/>
    <cellStyle name="40% - Акцент1 8 3" xfId="439"/>
    <cellStyle name="40% - Акцент1 8 4" xfId="440"/>
    <cellStyle name="40% - Акцент1 8_Интегральный акт Русэнергосбыт Январь 2013_Итог" xfId="441"/>
    <cellStyle name="40% - Акцент1 9" xfId="442"/>
    <cellStyle name="40% - Акцент1 9 2" xfId="443"/>
    <cellStyle name="40% - Акцент1 9 3" xfId="444"/>
    <cellStyle name="40% - Акцент1 9 4" xfId="445"/>
    <cellStyle name="40% - Акцент1 9_Интегральный акт Русэнергосбыт Январь 2013_Итог" xfId="446"/>
    <cellStyle name="40% - Акцент2 10" xfId="447"/>
    <cellStyle name="40% - Акцент2 10 2" xfId="448"/>
    <cellStyle name="40% - Акцент2 10 3" xfId="449"/>
    <cellStyle name="40% - Акцент2 10 4" xfId="450"/>
    <cellStyle name="40% - Акцент2 10_Интегральный акт Русэнергосбыт Январь 2013_Итог" xfId="451"/>
    <cellStyle name="40% - Акцент2 11" xfId="452"/>
    <cellStyle name="40% - Акцент2 11 2" xfId="453"/>
    <cellStyle name="40% - Акцент2 11 3" xfId="454"/>
    <cellStyle name="40% - Акцент2 11 4" xfId="455"/>
    <cellStyle name="40% - Акцент2 11_Интегральный акт Русэнергосбыт Январь 2013_Итог" xfId="456"/>
    <cellStyle name="40% - Акцент2 12" xfId="457"/>
    <cellStyle name="40% - Акцент2 12 2" xfId="458"/>
    <cellStyle name="40% - Акцент2 12_Интегральный акт Русэнергосбыт Январь 2013_Итог" xfId="459"/>
    <cellStyle name="40% - Акцент2 13" xfId="460"/>
    <cellStyle name="40% - Акцент2 13 2" xfId="461"/>
    <cellStyle name="40% - Акцент2 13_Интегральный акт Русэнергосбыт Январь 2013_Итог" xfId="462"/>
    <cellStyle name="40% - Акцент2 14" xfId="463"/>
    <cellStyle name="40% - Акцент2 2" xfId="464"/>
    <cellStyle name="40% - Акцент2 2 2" xfId="465"/>
    <cellStyle name="40% - Акцент2 2 3" xfId="466"/>
    <cellStyle name="40% - Акцент2 2 4" xfId="467"/>
    <cellStyle name="40% - Акцент2 2 5" xfId="468"/>
    <cellStyle name="40% - Акцент2 2_Интегральный акт Русэнергосбыт Январь 2013_Итог" xfId="469"/>
    <cellStyle name="40% - Акцент2 3" xfId="470"/>
    <cellStyle name="40% - Акцент2 3 2" xfId="471"/>
    <cellStyle name="40% - Акцент2 3 3" xfId="472"/>
    <cellStyle name="40% - Акцент2 3 4" xfId="473"/>
    <cellStyle name="40% - Акцент2 3_Интегральный акт Русэнергосбыт Январь 2013_Итог" xfId="474"/>
    <cellStyle name="40% - Акцент2 4" xfId="475"/>
    <cellStyle name="40% - Акцент2 4 2" xfId="476"/>
    <cellStyle name="40% - Акцент2 4 3" xfId="477"/>
    <cellStyle name="40% - Акцент2 4 4" xfId="478"/>
    <cellStyle name="40% - Акцент2 4_Интегральный акт Русэнергосбыт Январь 2013_Итог" xfId="479"/>
    <cellStyle name="40% - Акцент2 5" xfId="480"/>
    <cellStyle name="40% - Акцент2 5 2" xfId="481"/>
    <cellStyle name="40% - Акцент2 5 3" xfId="482"/>
    <cellStyle name="40% - Акцент2 5 4" xfId="483"/>
    <cellStyle name="40% - Акцент2 5_Интегральный акт Русэнергосбыт Январь 2013_Итог" xfId="484"/>
    <cellStyle name="40% - Акцент2 6" xfId="485"/>
    <cellStyle name="40% - Акцент2 6 2" xfId="486"/>
    <cellStyle name="40% - Акцент2 6 3" xfId="487"/>
    <cellStyle name="40% - Акцент2 6 4" xfId="488"/>
    <cellStyle name="40% - Акцент2 6_Интегральный акт Русэнергосбыт Январь 2013_Итог" xfId="489"/>
    <cellStyle name="40% - Акцент2 7" xfId="490"/>
    <cellStyle name="40% - Акцент2 7 2" xfId="491"/>
    <cellStyle name="40% - Акцент2 7 3" xfId="492"/>
    <cellStyle name="40% - Акцент2 7 4" xfId="493"/>
    <cellStyle name="40% - Акцент2 7_Интегральный акт Русэнергосбыт Январь 2013_Итог" xfId="494"/>
    <cellStyle name="40% - Акцент2 8" xfId="495"/>
    <cellStyle name="40% - Акцент2 8 2" xfId="496"/>
    <cellStyle name="40% - Акцент2 8 3" xfId="497"/>
    <cellStyle name="40% - Акцент2 8 4" xfId="498"/>
    <cellStyle name="40% - Акцент2 8_Интегральный акт Русэнергосбыт Январь 2013_Итог" xfId="499"/>
    <cellStyle name="40% - Акцент2 9" xfId="500"/>
    <cellStyle name="40% - Акцент2 9 2" xfId="501"/>
    <cellStyle name="40% - Акцент2 9 3" xfId="502"/>
    <cellStyle name="40% - Акцент2 9 4" xfId="503"/>
    <cellStyle name="40% - Акцент2 9_Интегральный акт Русэнергосбыт Январь 2013_Итог" xfId="504"/>
    <cellStyle name="40% - Акцент3 10" xfId="505"/>
    <cellStyle name="40% - Акцент3 10 2" xfId="506"/>
    <cellStyle name="40% - Акцент3 10 3" xfId="507"/>
    <cellStyle name="40% - Акцент3 10 4" xfId="508"/>
    <cellStyle name="40% - Акцент3 10_Интегральный акт Русэнергосбыт Январь 2013_Итог" xfId="509"/>
    <cellStyle name="40% - Акцент3 11" xfId="510"/>
    <cellStyle name="40% - Акцент3 11 2" xfId="511"/>
    <cellStyle name="40% - Акцент3 11 3" xfId="512"/>
    <cellStyle name="40% - Акцент3 11 4" xfId="513"/>
    <cellStyle name="40% - Акцент3 11_Интегральный акт Русэнергосбыт Январь 2013_Итог" xfId="514"/>
    <cellStyle name="40% - Акцент3 12" xfId="515"/>
    <cellStyle name="40% - Акцент3 12 2" xfId="516"/>
    <cellStyle name="40% - Акцент3 12_Интегральный акт Русэнергосбыт Январь 2013_Итог" xfId="517"/>
    <cellStyle name="40% - Акцент3 13" xfId="518"/>
    <cellStyle name="40% - Акцент3 13 2" xfId="519"/>
    <cellStyle name="40% - Акцент3 13_Интегральный акт Русэнергосбыт Январь 2013_Итог" xfId="520"/>
    <cellStyle name="40% - Акцент3 14" xfId="521"/>
    <cellStyle name="40% - Акцент3 2" xfId="522"/>
    <cellStyle name="40% - Акцент3 2 2" xfId="523"/>
    <cellStyle name="40% - Акцент3 2 3" xfId="524"/>
    <cellStyle name="40% - Акцент3 2 4" xfId="525"/>
    <cellStyle name="40% - Акцент3 2 5" xfId="526"/>
    <cellStyle name="40% - Акцент3 2_Интегральный акт Русэнергосбыт Январь 2013_Итог" xfId="527"/>
    <cellStyle name="40% - Акцент3 3" xfId="528"/>
    <cellStyle name="40% - Акцент3 3 2" xfId="529"/>
    <cellStyle name="40% - Акцент3 3 3" xfId="530"/>
    <cellStyle name="40% - Акцент3 3 4" xfId="531"/>
    <cellStyle name="40% - Акцент3 3_Интегральный акт Русэнергосбыт Январь 2013_Итог" xfId="532"/>
    <cellStyle name="40% - Акцент3 4" xfId="533"/>
    <cellStyle name="40% - Акцент3 4 2" xfId="534"/>
    <cellStyle name="40% - Акцент3 4 3" xfId="535"/>
    <cellStyle name="40% - Акцент3 4 4" xfId="536"/>
    <cellStyle name="40% - Акцент3 4_Интегральный акт Русэнергосбыт Январь 2013_Итог" xfId="537"/>
    <cellStyle name="40% - Акцент3 5" xfId="538"/>
    <cellStyle name="40% - Акцент3 5 2" xfId="539"/>
    <cellStyle name="40% - Акцент3 5 3" xfId="540"/>
    <cellStyle name="40% - Акцент3 5 4" xfId="541"/>
    <cellStyle name="40% - Акцент3 5_Интегральный акт Русэнергосбыт Январь 2013_Итог" xfId="542"/>
    <cellStyle name="40% - Акцент3 6" xfId="543"/>
    <cellStyle name="40% - Акцент3 6 2" xfId="544"/>
    <cellStyle name="40% - Акцент3 6 3" xfId="545"/>
    <cellStyle name="40% - Акцент3 6 4" xfId="546"/>
    <cellStyle name="40% - Акцент3 6_Интегральный акт Русэнергосбыт Январь 2013_Итог" xfId="547"/>
    <cellStyle name="40% - Акцент3 7" xfId="548"/>
    <cellStyle name="40% - Акцент3 7 2" xfId="549"/>
    <cellStyle name="40% - Акцент3 7 3" xfId="550"/>
    <cellStyle name="40% - Акцент3 7 4" xfId="551"/>
    <cellStyle name="40% - Акцент3 7_Интегральный акт Русэнергосбыт Январь 2013_Итог" xfId="552"/>
    <cellStyle name="40% - Акцент3 8" xfId="553"/>
    <cellStyle name="40% - Акцент3 8 2" xfId="554"/>
    <cellStyle name="40% - Акцент3 8 3" xfId="555"/>
    <cellStyle name="40% - Акцент3 8 4" xfId="556"/>
    <cellStyle name="40% - Акцент3 8_Интегральный акт Русэнергосбыт Январь 2013_Итог" xfId="557"/>
    <cellStyle name="40% - Акцент3 9" xfId="558"/>
    <cellStyle name="40% - Акцент3 9 2" xfId="559"/>
    <cellStyle name="40% - Акцент3 9 3" xfId="560"/>
    <cellStyle name="40% - Акцент3 9 4" xfId="561"/>
    <cellStyle name="40% - Акцент3 9_Интегральный акт Русэнергосбыт Январь 2013_Итог" xfId="562"/>
    <cellStyle name="40% - Акцент4 10" xfId="563"/>
    <cellStyle name="40% - Акцент4 10 2" xfId="564"/>
    <cellStyle name="40% - Акцент4 10 3" xfId="565"/>
    <cellStyle name="40% - Акцент4 10 4" xfId="566"/>
    <cellStyle name="40% - Акцент4 10_Интегральный акт Русэнергосбыт Январь 2013_Итог" xfId="567"/>
    <cellStyle name="40% - Акцент4 11" xfId="568"/>
    <cellStyle name="40% - Акцент4 11 2" xfId="569"/>
    <cellStyle name="40% - Акцент4 11 3" xfId="570"/>
    <cellStyle name="40% - Акцент4 11 4" xfId="571"/>
    <cellStyle name="40% - Акцент4 11_Интегральный акт Русэнергосбыт Январь 2013_Итог" xfId="572"/>
    <cellStyle name="40% - Акцент4 12" xfId="573"/>
    <cellStyle name="40% - Акцент4 12 2" xfId="574"/>
    <cellStyle name="40% - Акцент4 12_Интегральный акт Русэнергосбыт Январь 2013_Итог" xfId="575"/>
    <cellStyle name="40% - Акцент4 13" xfId="576"/>
    <cellStyle name="40% - Акцент4 13 2" xfId="577"/>
    <cellStyle name="40% - Акцент4 13_Интегральный акт Русэнергосбыт Январь 2013_Итог" xfId="578"/>
    <cellStyle name="40% - Акцент4 14" xfId="579"/>
    <cellStyle name="40% - Акцент4 2" xfId="580"/>
    <cellStyle name="40% - Акцент4 2 2" xfId="581"/>
    <cellStyle name="40% - Акцент4 2 3" xfId="582"/>
    <cellStyle name="40% - Акцент4 2 4" xfId="583"/>
    <cellStyle name="40% - Акцент4 2 5" xfId="584"/>
    <cellStyle name="40% - Акцент4 2_Интегральный акт Русэнергосбыт Январь 2013_Итог" xfId="585"/>
    <cellStyle name="40% - Акцент4 3" xfId="586"/>
    <cellStyle name="40% - Акцент4 3 2" xfId="587"/>
    <cellStyle name="40% - Акцент4 3 3" xfId="588"/>
    <cellStyle name="40% - Акцент4 3 4" xfId="589"/>
    <cellStyle name="40% - Акцент4 3_Интегральный акт Русэнергосбыт Январь 2013_Итог" xfId="590"/>
    <cellStyle name="40% - Акцент4 4" xfId="591"/>
    <cellStyle name="40% - Акцент4 4 2" xfId="592"/>
    <cellStyle name="40% - Акцент4 4 3" xfId="593"/>
    <cellStyle name="40% - Акцент4 4 4" xfId="594"/>
    <cellStyle name="40% - Акцент4 4_Интегральный акт Русэнергосбыт Январь 2013_Итог" xfId="595"/>
    <cellStyle name="40% - Акцент4 5" xfId="596"/>
    <cellStyle name="40% - Акцент4 5 2" xfId="597"/>
    <cellStyle name="40% - Акцент4 5 3" xfId="598"/>
    <cellStyle name="40% - Акцент4 5 4" xfId="599"/>
    <cellStyle name="40% - Акцент4 5_Интегральный акт Русэнергосбыт Январь 2013_Итог" xfId="600"/>
    <cellStyle name="40% - Акцент4 6" xfId="601"/>
    <cellStyle name="40% - Акцент4 6 2" xfId="602"/>
    <cellStyle name="40% - Акцент4 6 3" xfId="603"/>
    <cellStyle name="40% - Акцент4 6 4" xfId="604"/>
    <cellStyle name="40% - Акцент4 6_Интегральный акт Русэнергосбыт Январь 2013_Итог" xfId="605"/>
    <cellStyle name="40% - Акцент4 7" xfId="606"/>
    <cellStyle name="40% - Акцент4 7 2" xfId="607"/>
    <cellStyle name="40% - Акцент4 7 3" xfId="608"/>
    <cellStyle name="40% - Акцент4 7 4" xfId="609"/>
    <cellStyle name="40% - Акцент4 7_Интегральный акт Русэнергосбыт Январь 2013_Итог" xfId="610"/>
    <cellStyle name="40% - Акцент4 8" xfId="611"/>
    <cellStyle name="40% - Акцент4 8 2" xfId="612"/>
    <cellStyle name="40% - Акцент4 8 3" xfId="613"/>
    <cellStyle name="40% - Акцент4 8 4" xfId="614"/>
    <cellStyle name="40% - Акцент4 8_Интегральный акт Русэнергосбыт Январь 2013_Итог" xfId="615"/>
    <cellStyle name="40% - Акцент4 9" xfId="616"/>
    <cellStyle name="40% - Акцент4 9 2" xfId="617"/>
    <cellStyle name="40% - Акцент4 9 3" xfId="618"/>
    <cellStyle name="40% - Акцент4 9 4" xfId="619"/>
    <cellStyle name="40% - Акцент4 9_Интегральный акт Русэнергосбыт Январь 2013_Итог" xfId="620"/>
    <cellStyle name="40% - Акцент5 10" xfId="621"/>
    <cellStyle name="40% - Акцент5 10 2" xfId="622"/>
    <cellStyle name="40% - Акцент5 10 3" xfId="623"/>
    <cellStyle name="40% - Акцент5 10 4" xfId="624"/>
    <cellStyle name="40% - Акцент5 10_Интегральный акт Русэнергосбыт Январь 2013_Итог" xfId="625"/>
    <cellStyle name="40% - Акцент5 11" xfId="626"/>
    <cellStyle name="40% - Акцент5 11 2" xfId="627"/>
    <cellStyle name="40% - Акцент5 11 3" xfId="628"/>
    <cellStyle name="40% - Акцент5 11 4" xfId="629"/>
    <cellStyle name="40% - Акцент5 11_Интегральный акт Русэнергосбыт Январь 2013_Итог" xfId="630"/>
    <cellStyle name="40% - Акцент5 12" xfId="631"/>
    <cellStyle name="40% - Акцент5 12 2" xfId="632"/>
    <cellStyle name="40% - Акцент5 12_Интегральный акт Русэнергосбыт Январь 2013_Итог" xfId="633"/>
    <cellStyle name="40% - Акцент5 13" xfId="634"/>
    <cellStyle name="40% - Акцент5 13 2" xfId="635"/>
    <cellStyle name="40% - Акцент5 13_Интегральный акт Русэнергосбыт Январь 2013_Итог" xfId="636"/>
    <cellStyle name="40% - Акцент5 14" xfId="637"/>
    <cellStyle name="40% - Акцент5 2" xfId="638"/>
    <cellStyle name="40% - Акцент5 2 2" xfId="639"/>
    <cellStyle name="40% - Акцент5 2 3" xfId="640"/>
    <cellStyle name="40% - Акцент5 2 4" xfId="641"/>
    <cellStyle name="40% - Акцент5 2 5" xfId="642"/>
    <cellStyle name="40% - Акцент5 2_Интегральный акт Русэнергосбыт Январь 2013_Итог" xfId="643"/>
    <cellStyle name="40% - Акцент5 3" xfId="644"/>
    <cellStyle name="40% - Акцент5 3 2" xfId="645"/>
    <cellStyle name="40% - Акцент5 3 3" xfId="646"/>
    <cellStyle name="40% - Акцент5 3 4" xfId="647"/>
    <cellStyle name="40% - Акцент5 3_Интегральный акт Русэнергосбыт Январь 2013_Итог" xfId="648"/>
    <cellStyle name="40% - Акцент5 4" xfId="649"/>
    <cellStyle name="40% - Акцент5 4 2" xfId="650"/>
    <cellStyle name="40% - Акцент5 4 3" xfId="651"/>
    <cellStyle name="40% - Акцент5 4 4" xfId="652"/>
    <cellStyle name="40% - Акцент5 4_Интегральный акт Русэнергосбыт Январь 2013_Итог" xfId="653"/>
    <cellStyle name="40% - Акцент5 5" xfId="654"/>
    <cellStyle name="40% - Акцент5 5 2" xfId="655"/>
    <cellStyle name="40% - Акцент5 5 3" xfId="656"/>
    <cellStyle name="40% - Акцент5 5 4" xfId="657"/>
    <cellStyle name="40% - Акцент5 5_Интегральный акт Русэнергосбыт Январь 2013_Итог" xfId="658"/>
    <cellStyle name="40% - Акцент5 6" xfId="659"/>
    <cellStyle name="40% - Акцент5 6 2" xfId="660"/>
    <cellStyle name="40% - Акцент5 6 3" xfId="661"/>
    <cellStyle name="40% - Акцент5 6 4" xfId="662"/>
    <cellStyle name="40% - Акцент5 6_Интегральный акт Русэнергосбыт Январь 2013_Итог" xfId="663"/>
    <cellStyle name="40% - Акцент5 7" xfId="664"/>
    <cellStyle name="40% - Акцент5 7 2" xfId="665"/>
    <cellStyle name="40% - Акцент5 7 3" xfId="666"/>
    <cellStyle name="40% - Акцент5 7 4" xfId="667"/>
    <cellStyle name="40% - Акцент5 7_Интегральный акт Русэнергосбыт Январь 2013_Итог" xfId="668"/>
    <cellStyle name="40% - Акцент5 8" xfId="669"/>
    <cellStyle name="40% - Акцент5 8 2" xfId="670"/>
    <cellStyle name="40% - Акцент5 8 3" xfId="671"/>
    <cellStyle name="40% - Акцент5 8 4" xfId="672"/>
    <cellStyle name="40% - Акцент5 8_Интегральный акт Русэнергосбыт Январь 2013_Итог" xfId="673"/>
    <cellStyle name="40% - Акцент5 9" xfId="674"/>
    <cellStyle name="40% - Акцент5 9 2" xfId="675"/>
    <cellStyle name="40% - Акцент5 9 3" xfId="676"/>
    <cellStyle name="40% - Акцент5 9 4" xfId="677"/>
    <cellStyle name="40% - Акцент5 9_Интегральный акт Русэнергосбыт Январь 2013_Итог" xfId="678"/>
    <cellStyle name="40% - Акцент6 10" xfId="679"/>
    <cellStyle name="40% - Акцент6 10 2" xfId="680"/>
    <cellStyle name="40% - Акцент6 10 3" xfId="681"/>
    <cellStyle name="40% - Акцент6 10 4" xfId="682"/>
    <cellStyle name="40% - Акцент6 10_Интегральный акт Русэнергосбыт Январь 2013_Итог" xfId="683"/>
    <cellStyle name="40% - Акцент6 11" xfId="684"/>
    <cellStyle name="40% - Акцент6 11 2" xfId="685"/>
    <cellStyle name="40% - Акцент6 11 3" xfId="686"/>
    <cellStyle name="40% - Акцент6 11 4" xfId="687"/>
    <cellStyle name="40% - Акцент6 11_Интегральный акт Русэнергосбыт Январь 2013_Итог" xfId="688"/>
    <cellStyle name="40% - Акцент6 12" xfId="689"/>
    <cellStyle name="40% - Акцент6 12 2" xfId="690"/>
    <cellStyle name="40% - Акцент6 12_Интегральный акт Русэнергосбыт Январь 2013_Итог" xfId="691"/>
    <cellStyle name="40% - Акцент6 13" xfId="692"/>
    <cellStyle name="40% - Акцент6 13 2" xfId="693"/>
    <cellStyle name="40% - Акцент6 13_Интегральный акт Русэнергосбыт Январь 2013_Итог" xfId="694"/>
    <cellStyle name="40% - Акцент6 14" xfId="695"/>
    <cellStyle name="40% - Акцент6 2" xfId="696"/>
    <cellStyle name="40% - Акцент6 2 2" xfId="697"/>
    <cellStyle name="40% - Акцент6 2 3" xfId="698"/>
    <cellStyle name="40% - Акцент6 2 4" xfId="699"/>
    <cellStyle name="40% - Акцент6 2 5" xfId="700"/>
    <cellStyle name="40% - Акцент6 2_Интегральный акт Русэнергосбыт Январь 2013_Итог" xfId="701"/>
    <cellStyle name="40% - Акцент6 3" xfId="702"/>
    <cellStyle name="40% - Акцент6 3 2" xfId="703"/>
    <cellStyle name="40% - Акцент6 3 3" xfId="704"/>
    <cellStyle name="40% - Акцент6 3 4" xfId="705"/>
    <cellStyle name="40% - Акцент6 3_Интегральный акт Русэнергосбыт Январь 2013_Итог" xfId="706"/>
    <cellStyle name="40% - Акцент6 4" xfId="707"/>
    <cellStyle name="40% - Акцент6 4 2" xfId="708"/>
    <cellStyle name="40% - Акцент6 4 3" xfId="709"/>
    <cellStyle name="40% - Акцент6 4 4" xfId="710"/>
    <cellStyle name="40% - Акцент6 4_Интегральный акт Русэнергосбыт Январь 2013_Итог" xfId="711"/>
    <cellStyle name="40% - Акцент6 5" xfId="712"/>
    <cellStyle name="40% - Акцент6 5 2" xfId="713"/>
    <cellStyle name="40% - Акцент6 5 3" xfId="714"/>
    <cellStyle name="40% - Акцент6 5 4" xfId="715"/>
    <cellStyle name="40% - Акцент6 5_Интегральный акт Русэнергосбыт Январь 2013_Итог" xfId="716"/>
    <cellStyle name="40% - Акцент6 6" xfId="717"/>
    <cellStyle name="40% - Акцент6 6 2" xfId="718"/>
    <cellStyle name="40% - Акцент6 6 3" xfId="719"/>
    <cellStyle name="40% - Акцент6 6 4" xfId="720"/>
    <cellStyle name="40% - Акцент6 6_Интегральный акт Русэнергосбыт Январь 2013_Итог" xfId="721"/>
    <cellStyle name="40% - Акцент6 7" xfId="722"/>
    <cellStyle name="40% - Акцент6 7 2" xfId="723"/>
    <cellStyle name="40% - Акцент6 7 3" xfId="724"/>
    <cellStyle name="40% - Акцент6 7 4" xfId="725"/>
    <cellStyle name="40% - Акцент6 7_Интегральный акт Русэнергосбыт Январь 2013_Итог" xfId="726"/>
    <cellStyle name="40% - Акцент6 8" xfId="727"/>
    <cellStyle name="40% - Акцент6 8 2" xfId="728"/>
    <cellStyle name="40% - Акцент6 8 3" xfId="729"/>
    <cellStyle name="40% - Акцент6 8 4" xfId="730"/>
    <cellStyle name="40% - Акцент6 8_Интегральный акт Русэнергосбыт Январь 2013_Итог" xfId="731"/>
    <cellStyle name="40% - Акцент6 9" xfId="732"/>
    <cellStyle name="40% - Акцент6 9 2" xfId="733"/>
    <cellStyle name="40% - Акцент6 9 3" xfId="734"/>
    <cellStyle name="40% - Акцент6 9 4" xfId="735"/>
    <cellStyle name="40% - Акцент6 9_Интегральный акт Русэнергосбыт Январь 2013_Итог" xfId="736"/>
    <cellStyle name="60% - Акцент1 10" xfId="737"/>
    <cellStyle name="60% - Акцент1 10 2" xfId="738"/>
    <cellStyle name="60% - Акцент1 10 3" xfId="739"/>
    <cellStyle name="60% - Акцент1 10 4" xfId="740"/>
    <cellStyle name="60% - Акцент1 11" xfId="741"/>
    <cellStyle name="60% - Акцент1 11 2" xfId="742"/>
    <cellStyle name="60% - Акцент1 11 3" xfId="743"/>
    <cellStyle name="60% - Акцент1 11 4" xfId="744"/>
    <cellStyle name="60% - Акцент1 12" xfId="745"/>
    <cellStyle name="60% - Акцент1 12 2" xfId="746"/>
    <cellStyle name="60% - Акцент1 13" xfId="747"/>
    <cellStyle name="60% - Акцент1 13 2" xfId="748"/>
    <cellStyle name="60% - Акцент1 14" xfId="749"/>
    <cellStyle name="60% - Акцент1 2" xfId="750"/>
    <cellStyle name="60% - Акцент1 2 2" xfId="751"/>
    <cellStyle name="60% - Акцент1 2 3" xfId="752"/>
    <cellStyle name="60% - Акцент1 2 4" xfId="753"/>
    <cellStyle name="60% - Акцент1 2 5" xfId="754"/>
    <cellStyle name="60% - Акцент1 3" xfId="755"/>
    <cellStyle name="60% - Акцент1 3 2" xfId="756"/>
    <cellStyle name="60% - Акцент1 3 3" xfId="757"/>
    <cellStyle name="60% - Акцент1 3 4" xfId="758"/>
    <cellStyle name="60% - Акцент1 4" xfId="759"/>
    <cellStyle name="60% - Акцент1 4 2" xfId="760"/>
    <cellStyle name="60% - Акцент1 4 3" xfId="761"/>
    <cellStyle name="60% - Акцент1 4 4" xfId="762"/>
    <cellStyle name="60% - Акцент1 5" xfId="763"/>
    <cellStyle name="60% - Акцент1 5 2" xfId="764"/>
    <cellStyle name="60% - Акцент1 5 3" xfId="765"/>
    <cellStyle name="60% - Акцент1 5 4" xfId="766"/>
    <cellStyle name="60% - Акцент1 6" xfId="767"/>
    <cellStyle name="60% - Акцент1 6 2" xfId="768"/>
    <cellStyle name="60% - Акцент1 6 3" xfId="769"/>
    <cellStyle name="60% - Акцент1 6 4" xfId="770"/>
    <cellStyle name="60% - Акцент1 7" xfId="771"/>
    <cellStyle name="60% - Акцент1 7 2" xfId="772"/>
    <cellStyle name="60% - Акцент1 7 3" xfId="773"/>
    <cellStyle name="60% - Акцент1 7 4" xfId="774"/>
    <cellStyle name="60% - Акцент1 8" xfId="775"/>
    <cellStyle name="60% - Акцент1 8 2" xfId="776"/>
    <cellStyle name="60% - Акцент1 8 3" xfId="777"/>
    <cellStyle name="60% - Акцент1 8 4" xfId="778"/>
    <cellStyle name="60% - Акцент1 9" xfId="779"/>
    <cellStyle name="60% - Акцент1 9 2" xfId="780"/>
    <cellStyle name="60% - Акцент1 9 3" xfId="781"/>
    <cellStyle name="60% - Акцент1 9 4" xfId="782"/>
    <cellStyle name="60% - Акцент2 10" xfId="783"/>
    <cellStyle name="60% - Акцент2 10 2" xfId="784"/>
    <cellStyle name="60% - Акцент2 10 3" xfId="785"/>
    <cellStyle name="60% - Акцент2 10 4" xfId="786"/>
    <cellStyle name="60% - Акцент2 11" xfId="787"/>
    <cellStyle name="60% - Акцент2 11 2" xfId="788"/>
    <cellStyle name="60% - Акцент2 11 3" xfId="789"/>
    <cellStyle name="60% - Акцент2 11 4" xfId="790"/>
    <cellStyle name="60% - Акцент2 12" xfId="791"/>
    <cellStyle name="60% - Акцент2 12 2" xfId="792"/>
    <cellStyle name="60% - Акцент2 13" xfId="793"/>
    <cellStyle name="60% - Акцент2 13 2" xfId="794"/>
    <cellStyle name="60% - Акцент2 14" xfId="795"/>
    <cellStyle name="60% - Акцент2 2" xfId="796"/>
    <cellStyle name="60% - Акцент2 2 2" xfId="797"/>
    <cellStyle name="60% - Акцент2 2 3" xfId="798"/>
    <cellStyle name="60% - Акцент2 2 4" xfId="799"/>
    <cellStyle name="60% - Акцент2 2 5" xfId="800"/>
    <cellStyle name="60% - Акцент2 3" xfId="801"/>
    <cellStyle name="60% - Акцент2 3 2" xfId="802"/>
    <cellStyle name="60% - Акцент2 3 3" xfId="803"/>
    <cellStyle name="60% - Акцент2 3 4" xfId="804"/>
    <cellStyle name="60% - Акцент2 4" xfId="805"/>
    <cellStyle name="60% - Акцент2 4 2" xfId="806"/>
    <cellStyle name="60% - Акцент2 4 3" xfId="807"/>
    <cellStyle name="60% - Акцент2 4 4" xfId="808"/>
    <cellStyle name="60% - Акцент2 5" xfId="809"/>
    <cellStyle name="60% - Акцент2 5 2" xfId="810"/>
    <cellStyle name="60% - Акцент2 5 3" xfId="811"/>
    <cellStyle name="60% - Акцент2 5 4" xfId="812"/>
    <cellStyle name="60% - Акцент2 6" xfId="813"/>
    <cellStyle name="60% - Акцент2 6 2" xfId="814"/>
    <cellStyle name="60% - Акцент2 6 3" xfId="815"/>
    <cellStyle name="60% - Акцент2 6 4" xfId="816"/>
    <cellStyle name="60% - Акцент2 7" xfId="817"/>
    <cellStyle name="60% - Акцент2 7 2" xfId="818"/>
    <cellStyle name="60% - Акцент2 7 3" xfId="819"/>
    <cellStyle name="60% - Акцент2 7 4" xfId="820"/>
    <cellStyle name="60% - Акцент2 8" xfId="821"/>
    <cellStyle name="60% - Акцент2 8 2" xfId="822"/>
    <cellStyle name="60% - Акцент2 8 3" xfId="823"/>
    <cellStyle name="60% - Акцент2 8 4" xfId="824"/>
    <cellStyle name="60% - Акцент2 9" xfId="825"/>
    <cellStyle name="60% - Акцент2 9 2" xfId="826"/>
    <cellStyle name="60% - Акцент2 9 3" xfId="827"/>
    <cellStyle name="60% - Акцент2 9 4" xfId="828"/>
    <cellStyle name="60% - Акцент3 10" xfId="829"/>
    <cellStyle name="60% - Акцент3 10 2" xfId="830"/>
    <cellStyle name="60% - Акцент3 10 3" xfId="831"/>
    <cellStyle name="60% - Акцент3 10 4" xfId="832"/>
    <cellStyle name="60% - Акцент3 11" xfId="833"/>
    <cellStyle name="60% - Акцент3 11 2" xfId="834"/>
    <cellStyle name="60% - Акцент3 11 3" xfId="835"/>
    <cellStyle name="60% - Акцент3 11 4" xfId="836"/>
    <cellStyle name="60% - Акцент3 12" xfId="837"/>
    <cellStyle name="60% - Акцент3 12 2" xfId="838"/>
    <cellStyle name="60% - Акцент3 13" xfId="839"/>
    <cellStyle name="60% - Акцент3 13 2" xfId="840"/>
    <cellStyle name="60% - Акцент3 14" xfId="841"/>
    <cellStyle name="60% - Акцент3 2" xfId="842"/>
    <cellStyle name="60% - Акцент3 2 2" xfId="843"/>
    <cellStyle name="60% - Акцент3 2 3" xfId="844"/>
    <cellStyle name="60% - Акцент3 2 4" xfId="845"/>
    <cellStyle name="60% - Акцент3 2 5" xfId="846"/>
    <cellStyle name="60% - Акцент3 3" xfId="847"/>
    <cellStyle name="60% - Акцент3 3 2" xfId="848"/>
    <cellStyle name="60% - Акцент3 3 3" xfId="849"/>
    <cellStyle name="60% - Акцент3 3 4" xfId="850"/>
    <cellStyle name="60% - Акцент3 4" xfId="851"/>
    <cellStyle name="60% - Акцент3 4 2" xfId="852"/>
    <cellStyle name="60% - Акцент3 4 3" xfId="853"/>
    <cellStyle name="60% - Акцент3 4 4" xfId="854"/>
    <cellStyle name="60% - Акцент3 5" xfId="855"/>
    <cellStyle name="60% - Акцент3 5 2" xfId="856"/>
    <cellStyle name="60% - Акцент3 5 3" xfId="857"/>
    <cellStyle name="60% - Акцент3 5 4" xfId="858"/>
    <cellStyle name="60% - Акцент3 6" xfId="859"/>
    <cellStyle name="60% - Акцент3 6 2" xfId="860"/>
    <cellStyle name="60% - Акцент3 6 3" xfId="861"/>
    <cellStyle name="60% - Акцент3 6 4" xfId="862"/>
    <cellStyle name="60% - Акцент3 7" xfId="863"/>
    <cellStyle name="60% - Акцент3 7 2" xfId="864"/>
    <cellStyle name="60% - Акцент3 7 3" xfId="865"/>
    <cellStyle name="60% - Акцент3 7 4" xfId="866"/>
    <cellStyle name="60% - Акцент3 8" xfId="867"/>
    <cellStyle name="60% - Акцент3 8 2" xfId="868"/>
    <cellStyle name="60% - Акцент3 8 3" xfId="869"/>
    <cellStyle name="60% - Акцент3 8 4" xfId="870"/>
    <cellStyle name="60% - Акцент3 9" xfId="871"/>
    <cellStyle name="60% - Акцент3 9 2" xfId="872"/>
    <cellStyle name="60% - Акцент3 9 3" xfId="873"/>
    <cellStyle name="60% - Акцент3 9 4" xfId="874"/>
    <cellStyle name="60% - Акцент4 10" xfId="875"/>
    <cellStyle name="60% - Акцент4 10 2" xfId="876"/>
    <cellStyle name="60% - Акцент4 10 3" xfId="877"/>
    <cellStyle name="60% - Акцент4 10 4" xfId="878"/>
    <cellStyle name="60% - Акцент4 11" xfId="879"/>
    <cellStyle name="60% - Акцент4 11 2" xfId="880"/>
    <cellStyle name="60% - Акцент4 11 3" xfId="881"/>
    <cellStyle name="60% - Акцент4 11 4" xfId="882"/>
    <cellStyle name="60% - Акцент4 12" xfId="883"/>
    <cellStyle name="60% - Акцент4 12 2" xfId="884"/>
    <cellStyle name="60% - Акцент4 13" xfId="885"/>
    <cellStyle name="60% - Акцент4 13 2" xfId="886"/>
    <cellStyle name="60% - Акцент4 14" xfId="887"/>
    <cellStyle name="60% - Акцент4 2" xfId="888"/>
    <cellStyle name="60% - Акцент4 2 2" xfId="889"/>
    <cellStyle name="60% - Акцент4 2 3" xfId="890"/>
    <cellStyle name="60% - Акцент4 2 4" xfId="891"/>
    <cellStyle name="60% - Акцент4 2 5" xfId="892"/>
    <cellStyle name="60% - Акцент4 3" xfId="893"/>
    <cellStyle name="60% - Акцент4 3 2" xfId="894"/>
    <cellStyle name="60% - Акцент4 3 3" xfId="895"/>
    <cellStyle name="60% - Акцент4 3 4" xfId="896"/>
    <cellStyle name="60% - Акцент4 4" xfId="897"/>
    <cellStyle name="60% - Акцент4 4 2" xfId="898"/>
    <cellStyle name="60% - Акцент4 4 3" xfId="899"/>
    <cellStyle name="60% - Акцент4 4 4" xfId="900"/>
    <cellStyle name="60% - Акцент4 5" xfId="901"/>
    <cellStyle name="60% - Акцент4 5 2" xfId="902"/>
    <cellStyle name="60% - Акцент4 5 3" xfId="903"/>
    <cellStyle name="60% - Акцент4 5 4" xfId="904"/>
    <cellStyle name="60% - Акцент4 6" xfId="905"/>
    <cellStyle name="60% - Акцент4 6 2" xfId="906"/>
    <cellStyle name="60% - Акцент4 6 3" xfId="907"/>
    <cellStyle name="60% - Акцент4 6 4" xfId="908"/>
    <cellStyle name="60% - Акцент4 7" xfId="909"/>
    <cellStyle name="60% - Акцент4 7 2" xfId="910"/>
    <cellStyle name="60% - Акцент4 7 3" xfId="911"/>
    <cellStyle name="60% - Акцент4 7 4" xfId="912"/>
    <cellStyle name="60% - Акцент4 8" xfId="913"/>
    <cellStyle name="60% - Акцент4 8 2" xfId="914"/>
    <cellStyle name="60% - Акцент4 8 3" xfId="915"/>
    <cellStyle name="60% - Акцент4 8 4" xfId="916"/>
    <cellStyle name="60% - Акцент4 9" xfId="917"/>
    <cellStyle name="60% - Акцент4 9 2" xfId="918"/>
    <cellStyle name="60% - Акцент4 9 3" xfId="919"/>
    <cellStyle name="60% - Акцент4 9 4" xfId="920"/>
    <cellStyle name="60% - Акцент5 10" xfId="921"/>
    <cellStyle name="60% - Акцент5 10 2" xfId="922"/>
    <cellStyle name="60% - Акцент5 10 3" xfId="923"/>
    <cellStyle name="60% - Акцент5 10 4" xfId="924"/>
    <cellStyle name="60% - Акцент5 11" xfId="925"/>
    <cellStyle name="60% - Акцент5 11 2" xfId="926"/>
    <cellStyle name="60% - Акцент5 11 3" xfId="927"/>
    <cellStyle name="60% - Акцент5 11 4" xfId="928"/>
    <cellStyle name="60% - Акцент5 12" xfId="929"/>
    <cellStyle name="60% - Акцент5 12 2" xfId="930"/>
    <cellStyle name="60% - Акцент5 13" xfId="931"/>
    <cellStyle name="60% - Акцент5 13 2" xfId="932"/>
    <cellStyle name="60% - Акцент5 14" xfId="933"/>
    <cellStyle name="60% - Акцент5 2" xfId="934"/>
    <cellStyle name="60% - Акцент5 2 2" xfId="935"/>
    <cellStyle name="60% - Акцент5 2 3" xfId="936"/>
    <cellStyle name="60% - Акцент5 2 4" xfId="937"/>
    <cellStyle name="60% - Акцент5 2 5" xfId="938"/>
    <cellStyle name="60% - Акцент5 3" xfId="939"/>
    <cellStyle name="60% - Акцент5 3 2" xfId="940"/>
    <cellStyle name="60% - Акцент5 3 3" xfId="941"/>
    <cellStyle name="60% - Акцент5 3 4" xfId="942"/>
    <cellStyle name="60% - Акцент5 4" xfId="943"/>
    <cellStyle name="60% - Акцент5 4 2" xfId="944"/>
    <cellStyle name="60% - Акцент5 4 3" xfId="945"/>
    <cellStyle name="60% - Акцент5 4 4" xfId="946"/>
    <cellStyle name="60% - Акцент5 5" xfId="947"/>
    <cellStyle name="60% - Акцент5 5 2" xfId="948"/>
    <cellStyle name="60% - Акцент5 5 3" xfId="949"/>
    <cellStyle name="60% - Акцент5 5 4" xfId="950"/>
    <cellStyle name="60% - Акцент5 6" xfId="951"/>
    <cellStyle name="60% - Акцент5 6 2" xfId="952"/>
    <cellStyle name="60% - Акцент5 6 3" xfId="953"/>
    <cellStyle name="60% - Акцент5 6 4" xfId="954"/>
    <cellStyle name="60% - Акцент5 7" xfId="955"/>
    <cellStyle name="60% - Акцент5 7 2" xfId="956"/>
    <cellStyle name="60% - Акцент5 7 3" xfId="957"/>
    <cellStyle name="60% - Акцент5 7 4" xfId="958"/>
    <cellStyle name="60% - Акцент5 8" xfId="959"/>
    <cellStyle name="60% - Акцент5 8 2" xfId="960"/>
    <cellStyle name="60% - Акцент5 8 3" xfId="961"/>
    <cellStyle name="60% - Акцент5 8 4" xfId="962"/>
    <cellStyle name="60% - Акцент5 9" xfId="963"/>
    <cellStyle name="60% - Акцент5 9 2" xfId="964"/>
    <cellStyle name="60% - Акцент5 9 3" xfId="965"/>
    <cellStyle name="60% - Акцент5 9 4" xfId="966"/>
    <cellStyle name="60% - Акцент6 10" xfId="967"/>
    <cellStyle name="60% - Акцент6 10 2" xfId="968"/>
    <cellStyle name="60% - Акцент6 10 3" xfId="969"/>
    <cellStyle name="60% - Акцент6 10 4" xfId="970"/>
    <cellStyle name="60% - Акцент6 11" xfId="971"/>
    <cellStyle name="60% - Акцент6 11 2" xfId="972"/>
    <cellStyle name="60% - Акцент6 11 3" xfId="973"/>
    <cellStyle name="60% - Акцент6 11 4" xfId="974"/>
    <cellStyle name="60% - Акцент6 12" xfId="975"/>
    <cellStyle name="60% - Акцент6 12 2" xfId="976"/>
    <cellStyle name="60% - Акцент6 13" xfId="977"/>
    <cellStyle name="60% - Акцент6 13 2" xfId="978"/>
    <cellStyle name="60% - Акцент6 14" xfId="979"/>
    <cellStyle name="60% - Акцент6 2" xfId="980"/>
    <cellStyle name="60% - Акцент6 2 2" xfId="981"/>
    <cellStyle name="60% - Акцент6 2 3" xfId="982"/>
    <cellStyle name="60% - Акцент6 2 4" xfId="983"/>
    <cellStyle name="60% - Акцент6 2 5" xfId="984"/>
    <cellStyle name="60% - Акцент6 3" xfId="985"/>
    <cellStyle name="60% - Акцент6 3 2" xfId="986"/>
    <cellStyle name="60% - Акцент6 3 3" xfId="987"/>
    <cellStyle name="60% - Акцент6 3 4" xfId="988"/>
    <cellStyle name="60% - Акцент6 4" xfId="989"/>
    <cellStyle name="60% - Акцент6 4 2" xfId="990"/>
    <cellStyle name="60% - Акцент6 4 3" xfId="991"/>
    <cellStyle name="60% - Акцент6 4 4" xfId="992"/>
    <cellStyle name="60% - Акцент6 5" xfId="993"/>
    <cellStyle name="60% - Акцент6 5 2" xfId="994"/>
    <cellStyle name="60% - Акцент6 5 3" xfId="995"/>
    <cellStyle name="60% - Акцент6 5 4" xfId="996"/>
    <cellStyle name="60% - Акцент6 6" xfId="997"/>
    <cellStyle name="60% - Акцент6 6 2" xfId="998"/>
    <cellStyle name="60% - Акцент6 6 3" xfId="999"/>
    <cellStyle name="60% - Акцент6 6 4" xfId="1000"/>
    <cellStyle name="60% - Акцент6 7" xfId="1001"/>
    <cellStyle name="60% - Акцент6 7 2" xfId="1002"/>
    <cellStyle name="60% - Акцент6 7 3" xfId="1003"/>
    <cellStyle name="60% - Акцент6 7 4" xfId="1004"/>
    <cellStyle name="60% - Акцент6 8" xfId="1005"/>
    <cellStyle name="60% - Акцент6 8 2" xfId="1006"/>
    <cellStyle name="60% - Акцент6 8 3" xfId="1007"/>
    <cellStyle name="60% - Акцент6 8 4" xfId="1008"/>
    <cellStyle name="60% - Акцент6 9" xfId="1009"/>
    <cellStyle name="60% - Акцент6 9 2" xfId="1010"/>
    <cellStyle name="60% - Акцент6 9 3" xfId="1011"/>
    <cellStyle name="60% - Акцент6 9 4" xfId="1012"/>
    <cellStyle name="Normal" xfId="1013"/>
    <cellStyle name="S0" xfId="1014"/>
    <cellStyle name="S1" xfId="1015"/>
    <cellStyle name="S10" xfId="1016"/>
    <cellStyle name="S11" xfId="1017"/>
    <cellStyle name="S12" xfId="1018"/>
    <cellStyle name="S13" xfId="1019"/>
    <cellStyle name="S14" xfId="1020"/>
    <cellStyle name="S15" xfId="1021"/>
    <cellStyle name="S16" xfId="1022"/>
    <cellStyle name="S17" xfId="1023"/>
    <cellStyle name="S18" xfId="1024"/>
    <cellStyle name="S19" xfId="1025"/>
    <cellStyle name="S2" xfId="1026"/>
    <cellStyle name="S3" xfId="1027"/>
    <cellStyle name="S4" xfId="1028"/>
    <cellStyle name="S5" xfId="1029"/>
    <cellStyle name="S6" xfId="1030"/>
    <cellStyle name="S7" xfId="1031"/>
    <cellStyle name="S8" xfId="1032"/>
    <cellStyle name="S9" xfId="1033"/>
    <cellStyle name="UNKNOWNSTYLE_1" xfId="1034"/>
    <cellStyle name="Акцент1 10" xfId="1035"/>
    <cellStyle name="Акцент1 10 2" xfId="1036"/>
    <cellStyle name="Акцент1 10 3" xfId="1037"/>
    <cellStyle name="Акцент1 10 4" xfId="1038"/>
    <cellStyle name="Акцент1 11" xfId="1039"/>
    <cellStyle name="Акцент1 11 2" xfId="1040"/>
    <cellStyle name="Акцент1 11 3" xfId="1041"/>
    <cellStyle name="Акцент1 11 4" xfId="1042"/>
    <cellStyle name="Акцент1 12" xfId="1043"/>
    <cellStyle name="Акцент1 12 2" xfId="1044"/>
    <cellStyle name="Акцент1 13" xfId="1045"/>
    <cellStyle name="Акцент1 13 2" xfId="1046"/>
    <cellStyle name="Акцент1 14" xfId="1047"/>
    <cellStyle name="Акцент1 2" xfId="1048"/>
    <cellStyle name="Акцент1 2 2" xfId="1049"/>
    <cellStyle name="Акцент1 2 3" xfId="1050"/>
    <cellStyle name="Акцент1 2 4" xfId="1051"/>
    <cellStyle name="Акцент1 2 5" xfId="1052"/>
    <cellStyle name="Акцент1 3" xfId="1053"/>
    <cellStyle name="Акцент1 3 2" xfId="1054"/>
    <cellStyle name="Акцент1 3 3" xfId="1055"/>
    <cellStyle name="Акцент1 3 4" xfId="1056"/>
    <cellStyle name="Акцент1 4" xfId="1057"/>
    <cellStyle name="Акцент1 4 2" xfId="1058"/>
    <cellStyle name="Акцент1 4 3" xfId="1059"/>
    <cellStyle name="Акцент1 4 4" xfId="1060"/>
    <cellStyle name="Акцент1 5" xfId="1061"/>
    <cellStyle name="Акцент1 5 2" xfId="1062"/>
    <cellStyle name="Акцент1 5 3" xfId="1063"/>
    <cellStyle name="Акцент1 5 4" xfId="1064"/>
    <cellStyle name="Акцент1 6" xfId="1065"/>
    <cellStyle name="Акцент1 6 2" xfId="1066"/>
    <cellStyle name="Акцент1 6 3" xfId="1067"/>
    <cellStyle name="Акцент1 6 4" xfId="1068"/>
    <cellStyle name="Акцент1 7" xfId="1069"/>
    <cellStyle name="Акцент1 7 2" xfId="1070"/>
    <cellStyle name="Акцент1 7 3" xfId="1071"/>
    <cellStyle name="Акцент1 7 4" xfId="1072"/>
    <cellStyle name="Акцент1 8" xfId="1073"/>
    <cellStyle name="Акцент1 8 2" xfId="1074"/>
    <cellStyle name="Акцент1 8 3" xfId="1075"/>
    <cellStyle name="Акцент1 8 4" xfId="1076"/>
    <cellStyle name="Акцент1 9" xfId="1077"/>
    <cellStyle name="Акцент1 9 2" xfId="1078"/>
    <cellStyle name="Акцент1 9 3" xfId="1079"/>
    <cellStyle name="Акцент1 9 4" xfId="1080"/>
    <cellStyle name="Акцент2 10" xfId="1081"/>
    <cellStyle name="Акцент2 10 2" xfId="1082"/>
    <cellStyle name="Акцент2 10 3" xfId="1083"/>
    <cellStyle name="Акцент2 10 4" xfId="1084"/>
    <cellStyle name="Акцент2 11" xfId="1085"/>
    <cellStyle name="Акцент2 11 2" xfId="1086"/>
    <cellStyle name="Акцент2 11 3" xfId="1087"/>
    <cellStyle name="Акцент2 11 4" xfId="1088"/>
    <cellStyle name="Акцент2 12" xfId="1089"/>
    <cellStyle name="Акцент2 12 2" xfId="1090"/>
    <cellStyle name="Акцент2 13" xfId="1091"/>
    <cellStyle name="Акцент2 13 2" xfId="1092"/>
    <cellStyle name="Акцент2 14" xfId="1093"/>
    <cellStyle name="Акцент2 2" xfId="1094"/>
    <cellStyle name="Акцент2 2 2" xfId="1095"/>
    <cellStyle name="Акцент2 2 3" xfId="1096"/>
    <cellStyle name="Акцент2 2 4" xfId="1097"/>
    <cellStyle name="Акцент2 2 5" xfId="1098"/>
    <cellStyle name="Акцент2 3" xfId="1099"/>
    <cellStyle name="Акцент2 3 2" xfId="1100"/>
    <cellStyle name="Акцент2 3 3" xfId="1101"/>
    <cellStyle name="Акцент2 3 4" xfId="1102"/>
    <cellStyle name="Акцент2 4" xfId="1103"/>
    <cellStyle name="Акцент2 4 2" xfId="1104"/>
    <cellStyle name="Акцент2 4 3" xfId="1105"/>
    <cellStyle name="Акцент2 4 4" xfId="1106"/>
    <cellStyle name="Акцент2 5" xfId="1107"/>
    <cellStyle name="Акцент2 5 2" xfId="1108"/>
    <cellStyle name="Акцент2 5 3" xfId="1109"/>
    <cellStyle name="Акцент2 5 4" xfId="1110"/>
    <cellStyle name="Акцент2 6" xfId="1111"/>
    <cellStyle name="Акцент2 6 2" xfId="1112"/>
    <cellStyle name="Акцент2 6 3" xfId="1113"/>
    <cellStyle name="Акцент2 6 4" xfId="1114"/>
    <cellStyle name="Акцент2 7" xfId="1115"/>
    <cellStyle name="Акцент2 7 2" xfId="1116"/>
    <cellStyle name="Акцент2 7 3" xfId="1117"/>
    <cellStyle name="Акцент2 7 4" xfId="1118"/>
    <cellStyle name="Акцент2 8" xfId="1119"/>
    <cellStyle name="Акцент2 8 2" xfId="1120"/>
    <cellStyle name="Акцент2 8 3" xfId="1121"/>
    <cellStyle name="Акцент2 8 4" xfId="1122"/>
    <cellStyle name="Акцент2 9" xfId="1123"/>
    <cellStyle name="Акцент2 9 2" xfId="1124"/>
    <cellStyle name="Акцент2 9 3" xfId="1125"/>
    <cellStyle name="Акцент2 9 4" xfId="1126"/>
    <cellStyle name="Акцент3 10" xfId="1127"/>
    <cellStyle name="Акцент3 10 2" xfId="1128"/>
    <cellStyle name="Акцент3 10 3" xfId="1129"/>
    <cellStyle name="Акцент3 10 4" xfId="1130"/>
    <cellStyle name="Акцент3 11" xfId="1131"/>
    <cellStyle name="Акцент3 11 2" xfId="1132"/>
    <cellStyle name="Акцент3 11 3" xfId="1133"/>
    <cellStyle name="Акцент3 11 4" xfId="1134"/>
    <cellStyle name="Акцент3 12" xfId="1135"/>
    <cellStyle name="Акцент3 12 2" xfId="1136"/>
    <cellStyle name="Акцент3 13" xfId="1137"/>
    <cellStyle name="Акцент3 13 2" xfId="1138"/>
    <cellStyle name="Акцент3 14" xfId="1139"/>
    <cellStyle name="Акцент3 2" xfId="1140"/>
    <cellStyle name="Акцент3 2 2" xfId="1141"/>
    <cellStyle name="Акцент3 2 3" xfId="1142"/>
    <cellStyle name="Акцент3 2 4" xfId="1143"/>
    <cellStyle name="Акцент3 2 5" xfId="1144"/>
    <cellStyle name="Акцент3 3" xfId="1145"/>
    <cellStyle name="Акцент3 3 2" xfId="1146"/>
    <cellStyle name="Акцент3 3 3" xfId="1147"/>
    <cellStyle name="Акцент3 3 4" xfId="1148"/>
    <cellStyle name="Акцент3 4" xfId="1149"/>
    <cellStyle name="Акцент3 4 2" xfId="1150"/>
    <cellStyle name="Акцент3 4 3" xfId="1151"/>
    <cellStyle name="Акцент3 4 4" xfId="1152"/>
    <cellStyle name="Акцент3 5" xfId="1153"/>
    <cellStyle name="Акцент3 5 2" xfId="1154"/>
    <cellStyle name="Акцент3 5 3" xfId="1155"/>
    <cellStyle name="Акцент3 5 4" xfId="1156"/>
    <cellStyle name="Акцент3 6" xfId="1157"/>
    <cellStyle name="Акцент3 6 2" xfId="1158"/>
    <cellStyle name="Акцент3 6 3" xfId="1159"/>
    <cellStyle name="Акцент3 6 4" xfId="1160"/>
    <cellStyle name="Акцент3 7" xfId="1161"/>
    <cellStyle name="Акцент3 7 2" xfId="1162"/>
    <cellStyle name="Акцент3 7 3" xfId="1163"/>
    <cellStyle name="Акцент3 7 4" xfId="1164"/>
    <cellStyle name="Акцент3 8" xfId="1165"/>
    <cellStyle name="Акцент3 8 2" xfId="1166"/>
    <cellStyle name="Акцент3 8 3" xfId="1167"/>
    <cellStyle name="Акцент3 8 4" xfId="1168"/>
    <cellStyle name="Акцент3 9" xfId="1169"/>
    <cellStyle name="Акцент3 9 2" xfId="1170"/>
    <cellStyle name="Акцент3 9 3" xfId="1171"/>
    <cellStyle name="Акцент3 9 4" xfId="1172"/>
    <cellStyle name="Акцент4 10" xfId="1173"/>
    <cellStyle name="Акцент4 10 2" xfId="1174"/>
    <cellStyle name="Акцент4 10 3" xfId="1175"/>
    <cellStyle name="Акцент4 10 4" xfId="1176"/>
    <cellStyle name="Акцент4 11" xfId="1177"/>
    <cellStyle name="Акцент4 11 2" xfId="1178"/>
    <cellStyle name="Акцент4 11 3" xfId="1179"/>
    <cellStyle name="Акцент4 11 4" xfId="1180"/>
    <cellStyle name="Акцент4 12" xfId="1181"/>
    <cellStyle name="Акцент4 12 2" xfId="1182"/>
    <cellStyle name="Акцент4 13" xfId="1183"/>
    <cellStyle name="Акцент4 13 2" xfId="1184"/>
    <cellStyle name="Акцент4 14" xfId="1185"/>
    <cellStyle name="Акцент4 2" xfId="1186"/>
    <cellStyle name="Акцент4 2 2" xfId="1187"/>
    <cellStyle name="Акцент4 2 3" xfId="1188"/>
    <cellStyle name="Акцент4 2 4" xfId="1189"/>
    <cellStyle name="Акцент4 2 5" xfId="1190"/>
    <cellStyle name="Акцент4 3" xfId="1191"/>
    <cellStyle name="Акцент4 3 2" xfId="1192"/>
    <cellStyle name="Акцент4 3 3" xfId="1193"/>
    <cellStyle name="Акцент4 3 4" xfId="1194"/>
    <cellStyle name="Акцент4 4" xfId="1195"/>
    <cellStyle name="Акцент4 4 2" xfId="1196"/>
    <cellStyle name="Акцент4 4 3" xfId="1197"/>
    <cellStyle name="Акцент4 4 4" xfId="1198"/>
    <cellStyle name="Акцент4 5" xfId="1199"/>
    <cellStyle name="Акцент4 5 2" xfId="1200"/>
    <cellStyle name="Акцент4 5 3" xfId="1201"/>
    <cellStyle name="Акцент4 5 4" xfId="1202"/>
    <cellStyle name="Акцент4 6" xfId="1203"/>
    <cellStyle name="Акцент4 6 2" xfId="1204"/>
    <cellStyle name="Акцент4 6 3" xfId="1205"/>
    <cellStyle name="Акцент4 6 4" xfId="1206"/>
    <cellStyle name="Акцент4 7" xfId="1207"/>
    <cellStyle name="Акцент4 7 2" xfId="1208"/>
    <cellStyle name="Акцент4 7 3" xfId="1209"/>
    <cellStyle name="Акцент4 7 4" xfId="1210"/>
    <cellStyle name="Акцент4 8" xfId="1211"/>
    <cellStyle name="Акцент4 8 2" xfId="1212"/>
    <cellStyle name="Акцент4 8 3" xfId="1213"/>
    <cellStyle name="Акцент4 8 4" xfId="1214"/>
    <cellStyle name="Акцент4 9" xfId="1215"/>
    <cellStyle name="Акцент4 9 2" xfId="1216"/>
    <cellStyle name="Акцент4 9 3" xfId="1217"/>
    <cellStyle name="Акцент4 9 4" xfId="1218"/>
    <cellStyle name="Акцент5 10" xfId="1219"/>
    <cellStyle name="Акцент5 10 2" xfId="1220"/>
    <cellStyle name="Акцент5 10 3" xfId="1221"/>
    <cellStyle name="Акцент5 10 4" xfId="1222"/>
    <cellStyle name="Акцент5 11" xfId="1223"/>
    <cellStyle name="Акцент5 11 2" xfId="1224"/>
    <cellStyle name="Акцент5 11 3" xfId="1225"/>
    <cellStyle name="Акцент5 11 4" xfId="1226"/>
    <cellStyle name="Акцент5 12" xfId="1227"/>
    <cellStyle name="Акцент5 12 2" xfId="1228"/>
    <cellStyle name="Акцент5 13" xfId="1229"/>
    <cellStyle name="Акцент5 13 2" xfId="1230"/>
    <cellStyle name="Акцент5 14" xfId="1231"/>
    <cellStyle name="Акцент5 2" xfId="1232"/>
    <cellStyle name="Акцент5 2 2" xfId="1233"/>
    <cellStyle name="Акцент5 2 3" xfId="1234"/>
    <cellStyle name="Акцент5 2 4" xfId="1235"/>
    <cellStyle name="Акцент5 2 5" xfId="1236"/>
    <cellStyle name="Акцент5 3" xfId="1237"/>
    <cellStyle name="Акцент5 3 2" xfId="1238"/>
    <cellStyle name="Акцент5 3 3" xfId="1239"/>
    <cellStyle name="Акцент5 3 4" xfId="1240"/>
    <cellStyle name="Акцент5 4" xfId="1241"/>
    <cellStyle name="Акцент5 4 2" xfId="1242"/>
    <cellStyle name="Акцент5 4 3" xfId="1243"/>
    <cellStyle name="Акцент5 4 4" xfId="1244"/>
    <cellStyle name="Акцент5 5" xfId="1245"/>
    <cellStyle name="Акцент5 5 2" xfId="1246"/>
    <cellStyle name="Акцент5 5 3" xfId="1247"/>
    <cellStyle name="Акцент5 5 4" xfId="1248"/>
    <cellStyle name="Акцент5 6" xfId="1249"/>
    <cellStyle name="Акцент5 6 2" xfId="1250"/>
    <cellStyle name="Акцент5 6 3" xfId="1251"/>
    <cellStyle name="Акцент5 6 4" xfId="1252"/>
    <cellStyle name="Акцент5 7" xfId="1253"/>
    <cellStyle name="Акцент5 7 2" xfId="1254"/>
    <cellStyle name="Акцент5 7 3" xfId="1255"/>
    <cellStyle name="Акцент5 7 4" xfId="1256"/>
    <cellStyle name="Акцент5 8" xfId="1257"/>
    <cellStyle name="Акцент5 8 2" xfId="1258"/>
    <cellStyle name="Акцент5 8 3" xfId="1259"/>
    <cellStyle name="Акцент5 8 4" xfId="1260"/>
    <cellStyle name="Акцент5 9" xfId="1261"/>
    <cellStyle name="Акцент5 9 2" xfId="1262"/>
    <cellStyle name="Акцент5 9 3" xfId="1263"/>
    <cellStyle name="Акцент5 9 4" xfId="1264"/>
    <cellStyle name="Акцент6 10" xfId="1265"/>
    <cellStyle name="Акцент6 10 2" xfId="1266"/>
    <cellStyle name="Акцент6 10 3" xfId="1267"/>
    <cellStyle name="Акцент6 10 4" xfId="1268"/>
    <cellStyle name="Акцент6 11" xfId="1269"/>
    <cellStyle name="Акцент6 11 2" xfId="1270"/>
    <cellStyle name="Акцент6 11 3" xfId="1271"/>
    <cellStyle name="Акцент6 11 4" xfId="1272"/>
    <cellStyle name="Акцент6 12" xfId="1273"/>
    <cellStyle name="Акцент6 12 2" xfId="1274"/>
    <cellStyle name="Акцент6 13" xfId="1275"/>
    <cellStyle name="Акцент6 13 2" xfId="1276"/>
    <cellStyle name="Акцент6 14" xfId="1277"/>
    <cellStyle name="Акцент6 2" xfId="1278"/>
    <cellStyle name="Акцент6 2 2" xfId="1279"/>
    <cellStyle name="Акцент6 2 3" xfId="1280"/>
    <cellStyle name="Акцент6 2 4" xfId="1281"/>
    <cellStyle name="Акцент6 2 5" xfId="1282"/>
    <cellStyle name="Акцент6 3" xfId="1283"/>
    <cellStyle name="Акцент6 3 2" xfId="1284"/>
    <cellStyle name="Акцент6 3 3" xfId="1285"/>
    <cellStyle name="Акцент6 3 4" xfId="1286"/>
    <cellStyle name="Акцент6 4" xfId="1287"/>
    <cellStyle name="Акцент6 4 2" xfId="1288"/>
    <cellStyle name="Акцент6 4 3" xfId="1289"/>
    <cellStyle name="Акцент6 4 4" xfId="1290"/>
    <cellStyle name="Акцент6 5" xfId="1291"/>
    <cellStyle name="Акцент6 5 2" xfId="1292"/>
    <cellStyle name="Акцент6 5 3" xfId="1293"/>
    <cellStyle name="Акцент6 5 4" xfId="1294"/>
    <cellStyle name="Акцент6 6" xfId="1295"/>
    <cellStyle name="Акцент6 6 2" xfId="1296"/>
    <cellStyle name="Акцент6 6 3" xfId="1297"/>
    <cellStyle name="Акцент6 6 4" xfId="1298"/>
    <cellStyle name="Акцент6 7" xfId="1299"/>
    <cellStyle name="Акцент6 7 2" xfId="1300"/>
    <cellStyle name="Акцент6 7 3" xfId="1301"/>
    <cellStyle name="Акцент6 7 4" xfId="1302"/>
    <cellStyle name="Акцент6 8" xfId="1303"/>
    <cellStyle name="Акцент6 8 2" xfId="1304"/>
    <cellStyle name="Акцент6 8 3" xfId="1305"/>
    <cellStyle name="Акцент6 8 4" xfId="1306"/>
    <cellStyle name="Акцент6 9" xfId="1307"/>
    <cellStyle name="Акцент6 9 2" xfId="1308"/>
    <cellStyle name="Акцент6 9 3" xfId="1309"/>
    <cellStyle name="Акцент6 9 4" xfId="1310"/>
    <cellStyle name="Ввод  10" xfId="1311"/>
    <cellStyle name="Ввод  10 2" xfId="1312"/>
    <cellStyle name="Ввод  10 3" xfId="1313"/>
    <cellStyle name="Ввод  10 4" xfId="1314"/>
    <cellStyle name="Ввод  11" xfId="1315"/>
    <cellStyle name="Ввод  11 2" xfId="1316"/>
    <cellStyle name="Ввод  11 3" xfId="1317"/>
    <cellStyle name="Ввод  11 4" xfId="1318"/>
    <cellStyle name="Ввод  12" xfId="1319"/>
    <cellStyle name="Ввод  12 2" xfId="1320"/>
    <cellStyle name="Ввод  13" xfId="1321"/>
    <cellStyle name="Ввод  13 2" xfId="1322"/>
    <cellStyle name="Ввод  14" xfId="1323"/>
    <cellStyle name="Ввод  2" xfId="1324"/>
    <cellStyle name="Ввод  2 2" xfId="1325"/>
    <cellStyle name="Ввод  2 3" xfId="1326"/>
    <cellStyle name="Ввод  2 4" xfId="1327"/>
    <cellStyle name="Ввод  2 5" xfId="1328"/>
    <cellStyle name="Ввод  3" xfId="1329"/>
    <cellStyle name="Ввод  3 2" xfId="1330"/>
    <cellStyle name="Ввод  3 3" xfId="1331"/>
    <cellStyle name="Ввод  3 4" xfId="1332"/>
    <cellStyle name="Ввод  4" xfId="1333"/>
    <cellStyle name="Ввод  4 2" xfId="1334"/>
    <cellStyle name="Ввод  4 3" xfId="1335"/>
    <cellStyle name="Ввод  4 4" xfId="1336"/>
    <cellStyle name="Ввод  5" xfId="1337"/>
    <cellStyle name="Ввод  5 2" xfId="1338"/>
    <cellStyle name="Ввод  5 3" xfId="1339"/>
    <cellStyle name="Ввод  5 4" xfId="1340"/>
    <cellStyle name="Ввод  6" xfId="1341"/>
    <cellStyle name="Ввод  6 2" xfId="1342"/>
    <cellStyle name="Ввод  6 3" xfId="1343"/>
    <cellStyle name="Ввод  6 4" xfId="1344"/>
    <cellStyle name="Ввод  7" xfId="1345"/>
    <cellStyle name="Ввод  7 2" xfId="1346"/>
    <cellStyle name="Ввод  7 3" xfId="1347"/>
    <cellStyle name="Ввод  7 4" xfId="1348"/>
    <cellStyle name="Ввод  8" xfId="1349"/>
    <cellStyle name="Ввод  8 2" xfId="1350"/>
    <cellStyle name="Ввод  8 3" xfId="1351"/>
    <cellStyle name="Ввод  8 4" xfId="1352"/>
    <cellStyle name="Ввод  9" xfId="1353"/>
    <cellStyle name="Ввод  9 2" xfId="1354"/>
    <cellStyle name="Ввод  9 3" xfId="1355"/>
    <cellStyle name="Ввод  9 4" xfId="1356"/>
    <cellStyle name="Вывод 10" xfId="1357"/>
    <cellStyle name="Вывод 10 2" xfId="1358"/>
    <cellStyle name="Вывод 10 3" xfId="1359"/>
    <cellStyle name="Вывод 10 4" xfId="1360"/>
    <cellStyle name="Вывод 11" xfId="1361"/>
    <cellStyle name="Вывод 11 2" xfId="1362"/>
    <cellStyle name="Вывод 11 3" xfId="1363"/>
    <cellStyle name="Вывод 11 4" xfId="1364"/>
    <cellStyle name="Вывод 12" xfId="1365"/>
    <cellStyle name="Вывод 12 2" xfId="1366"/>
    <cellStyle name="Вывод 13" xfId="1367"/>
    <cellStyle name="Вывод 13 2" xfId="1368"/>
    <cellStyle name="Вывод 14" xfId="1369"/>
    <cellStyle name="Вывод 2" xfId="1370"/>
    <cellStyle name="Вывод 2 2" xfId="1371"/>
    <cellStyle name="Вывод 2 3" xfId="1372"/>
    <cellStyle name="Вывод 2 4" xfId="1373"/>
    <cellStyle name="Вывод 2 5" xfId="1374"/>
    <cellStyle name="Вывод 3" xfId="1375"/>
    <cellStyle name="Вывод 3 2" xfId="1376"/>
    <cellStyle name="Вывод 3 3" xfId="1377"/>
    <cellStyle name="Вывод 3 4" xfId="1378"/>
    <cellStyle name="Вывод 4" xfId="1379"/>
    <cellStyle name="Вывод 4 2" xfId="1380"/>
    <cellStyle name="Вывод 4 3" xfId="1381"/>
    <cellStyle name="Вывод 4 4" xfId="1382"/>
    <cellStyle name="Вывод 5" xfId="1383"/>
    <cellStyle name="Вывод 5 2" xfId="1384"/>
    <cellStyle name="Вывод 5 3" xfId="1385"/>
    <cellStyle name="Вывод 5 4" xfId="1386"/>
    <cellStyle name="Вывод 6" xfId="1387"/>
    <cellStyle name="Вывод 6 2" xfId="1388"/>
    <cellStyle name="Вывод 6 3" xfId="1389"/>
    <cellStyle name="Вывод 6 4" xfId="1390"/>
    <cellStyle name="Вывод 7" xfId="1391"/>
    <cellStyle name="Вывод 7 2" xfId="1392"/>
    <cellStyle name="Вывод 7 3" xfId="1393"/>
    <cellStyle name="Вывод 7 4" xfId="1394"/>
    <cellStyle name="Вывод 8" xfId="1395"/>
    <cellStyle name="Вывод 8 2" xfId="1396"/>
    <cellStyle name="Вывод 8 3" xfId="1397"/>
    <cellStyle name="Вывод 8 4" xfId="1398"/>
    <cellStyle name="Вывод 9" xfId="1399"/>
    <cellStyle name="Вывод 9 2" xfId="1400"/>
    <cellStyle name="Вывод 9 3" xfId="1401"/>
    <cellStyle name="Вывод 9 4" xfId="1402"/>
    <cellStyle name="Вычисление 10" xfId="1403"/>
    <cellStyle name="Вычисление 10 2" xfId="1404"/>
    <cellStyle name="Вычисление 10 3" xfId="1405"/>
    <cellStyle name="Вычисление 10 4" xfId="1406"/>
    <cellStyle name="Вычисление 11" xfId="1407"/>
    <cellStyle name="Вычисление 11 2" xfId="1408"/>
    <cellStyle name="Вычисление 11 3" xfId="1409"/>
    <cellStyle name="Вычисление 11 4" xfId="1410"/>
    <cellStyle name="Вычисление 12" xfId="1411"/>
    <cellStyle name="Вычисление 12 2" xfId="1412"/>
    <cellStyle name="Вычисление 13" xfId="1413"/>
    <cellStyle name="Вычисление 13 2" xfId="1414"/>
    <cellStyle name="Вычисление 14" xfId="1415"/>
    <cellStyle name="Вычисление 2" xfId="1416"/>
    <cellStyle name="Вычисление 2 2" xfId="1417"/>
    <cellStyle name="Вычисление 2 3" xfId="1418"/>
    <cellStyle name="Вычисление 2 4" xfId="1419"/>
    <cellStyle name="Вычисление 2 5" xfId="1420"/>
    <cellStyle name="Вычисление 3" xfId="1421"/>
    <cellStyle name="Вычисление 3 2" xfId="1422"/>
    <cellStyle name="Вычисление 3 3" xfId="1423"/>
    <cellStyle name="Вычисление 3 4" xfId="1424"/>
    <cellStyle name="Вычисление 4" xfId="1425"/>
    <cellStyle name="Вычисление 4 2" xfId="1426"/>
    <cellStyle name="Вычисление 4 3" xfId="1427"/>
    <cellStyle name="Вычисление 4 4" xfId="1428"/>
    <cellStyle name="Вычисление 5" xfId="1429"/>
    <cellStyle name="Вычисление 5 2" xfId="1430"/>
    <cellStyle name="Вычисление 5 3" xfId="1431"/>
    <cellStyle name="Вычисление 5 4" xfId="1432"/>
    <cellStyle name="Вычисление 6" xfId="1433"/>
    <cellStyle name="Вычисление 6 2" xfId="1434"/>
    <cellStyle name="Вычисление 6 3" xfId="1435"/>
    <cellStyle name="Вычисление 6 4" xfId="1436"/>
    <cellStyle name="Вычисление 7" xfId="1437"/>
    <cellStyle name="Вычисление 7 2" xfId="1438"/>
    <cellStyle name="Вычисление 7 3" xfId="1439"/>
    <cellStyle name="Вычисление 7 4" xfId="1440"/>
    <cellStyle name="Вычисление 8" xfId="1441"/>
    <cellStyle name="Вычисление 8 2" xfId="1442"/>
    <cellStyle name="Вычисление 8 3" xfId="1443"/>
    <cellStyle name="Вычисление 8 4" xfId="1444"/>
    <cellStyle name="Вычисление 9" xfId="1445"/>
    <cellStyle name="Вычисление 9 2" xfId="1446"/>
    <cellStyle name="Вычисление 9 3" xfId="1447"/>
    <cellStyle name="Вычисление 9 4" xfId="1448"/>
    <cellStyle name="Заголовок 1 10" xfId="1449"/>
    <cellStyle name="Заголовок 1 10 2" xfId="1450"/>
    <cellStyle name="Заголовок 1 10 3" xfId="1451"/>
    <cellStyle name="Заголовок 1 10 4" xfId="1452"/>
    <cellStyle name="Заголовок 1 11" xfId="1453"/>
    <cellStyle name="Заголовок 1 11 2" xfId="1454"/>
    <cellStyle name="Заголовок 1 11 3" xfId="1455"/>
    <cellStyle name="Заголовок 1 11 4" xfId="1456"/>
    <cellStyle name="Заголовок 1 12" xfId="1457"/>
    <cellStyle name="Заголовок 1 12 2" xfId="1458"/>
    <cellStyle name="Заголовок 1 13" xfId="1459"/>
    <cellStyle name="Заголовок 1 13 2" xfId="1460"/>
    <cellStyle name="Заголовок 1 14" xfId="1461"/>
    <cellStyle name="Заголовок 1 2" xfId="1462"/>
    <cellStyle name="Заголовок 1 2 2" xfId="1463"/>
    <cellStyle name="Заголовок 1 2 3" xfId="1464"/>
    <cellStyle name="Заголовок 1 2 4" xfId="1465"/>
    <cellStyle name="Заголовок 1 2 5" xfId="1466"/>
    <cellStyle name="Заголовок 1 3" xfId="1467"/>
    <cellStyle name="Заголовок 1 3 2" xfId="1468"/>
    <cellStyle name="Заголовок 1 3 3" xfId="1469"/>
    <cellStyle name="Заголовок 1 3 4" xfId="1470"/>
    <cellStyle name="Заголовок 1 4" xfId="1471"/>
    <cellStyle name="Заголовок 1 4 2" xfId="1472"/>
    <cellStyle name="Заголовок 1 4 3" xfId="1473"/>
    <cellStyle name="Заголовок 1 4 4" xfId="1474"/>
    <cellStyle name="Заголовок 1 5" xfId="1475"/>
    <cellStyle name="Заголовок 1 5 2" xfId="1476"/>
    <cellStyle name="Заголовок 1 5 3" xfId="1477"/>
    <cellStyle name="Заголовок 1 5 4" xfId="1478"/>
    <cellStyle name="Заголовок 1 6" xfId="1479"/>
    <cellStyle name="Заголовок 1 6 2" xfId="1480"/>
    <cellStyle name="Заголовок 1 6 3" xfId="1481"/>
    <cellStyle name="Заголовок 1 6 4" xfId="1482"/>
    <cellStyle name="Заголовок 1 7" xfId="1483"/>
    <cellStyle name="Заголовок 1 7 2" xfId="1484"/>
    <cellStyle name="Заголовок 1 7 3" xfId="1485"/>
    <cellStyle name="Заголовок 1 7 4" xfId="1486"/>
    <cellStyle name="Заголовок 1 8" xfId="1487"/>
    <cellStyle name="Заголовок 1 8 2" xfId="1488"/>
    <cellStyle name="Заголовок 1 8 3" xfId="1489"/>
    <cellStyle name="Заголовок 1 8 4" xfId="1490"/>
    <cellStyle name="Заголовок 1 9" xfId="1491"/>
    <cellStyle name="Заголовок 1 9 2" xfId="1492"/>
    <cellStyle name="Заголовок 1 9 3" xfId="1493"/>
    <cellStyle name="Заголовок 1 9 4" xfId="1494"/>
    <cellStyle name="Заголовок 2 10" xfId="1495"/>
    <cellStyle name="Заголовок 2 10 2" xfId="1496"/>
    <cellStyle name="Заголовок 2 10 3" xfId="1497"/>
    <cellStyle name="Заголовок 2 10 4" xfId="1498"/>
    <cellStyle name="Заголовок 2 11" xfId="1499"/>
    <cellStyle name="Заголовок 2 11 2" xfId="1500"/>
    <cellStyle name="Заголовок 2 11 3" xfId="1501"/>
    <cellStyle name="Заголовок 2 11 4" xfId="1502"/>
    <cellStyle name="Заголовок 2 12" xfId="1503"/>
    <cellStyle name="Заголовок 2 12 2" xfId="1504"/>
    <cellStyle name="Заголовок 2 13" xfId="1505"/>
    <cellStyle name="Заголовок 2 13 2" xfId="1506"/>
    <cellStyle name="Заголовок 2 14" xfId="1507"/>
    <cellStyle name="Заголовок 2 2" xfId="1508"/>
    <cellStyle name="Заголовок 2 2 2" xfId="1509"/>
    <cellStyle name="Заголовок 2 2 3" xfId="1510"/>
    <cellStyle name="Заголовок 2 2 4" xfId="1511"/>
    <cellStyle name="Заголовок 2 2 5" xfId="1512"/>
    <cellStyle name="Заголовок 2 3" xfId="1513"/>
    <cellStyle name="Заголовок 2 3 2" xfId="1514"/>
    <cellStyle name="Заголовок 2 3 3" xfId="1515"/>
    <cellStyle name="Заголовок 2 3 4" xfId="1516"/>
    <cellStyle name="Заголовок 2 4" xfId="1517"/>
    <cellStyle name="Заголовок 2 4 2" xfId="1518"/>
    <cellStyle name="Заголовок 2 4 3" xfId="1519"/>
    <cellStyle name="Заголовок 2 4 4" xfId="1520"/>
    <cellStyle name="Заголовок 2 5" xfId="1521"/>
    <cellStyle name="Заголовок 2 5 2" xfId="1522"/>
    <cellStyle name="Заголовок 2 5 3" xfId="1523"/>
    <cellStyle name="Заголовок 2 5 4" xfId="1524"/>
    <cellStyle name="Заголовок 2 6" xfId="1525"/>
    <cellStyle name="Заголовок 2 6 2" xfId="1526"/>
    <cellStyle name="Заголовок 2 6 3" xfId="1527"/>
    <cellStyle name="Заголовок 2 6 4" xfId="1528"/>
    <cellStyle name="Заголовок 2 7" xfId="1529"/>
    <cellStyle name="Заголовок 2 7 2" xfId="1530"/>
    <cellStyle name="Заголовок 2 7 3" xfId="1531"/>
    <cellStyle name="Заголовок 2 7 4" xfId="1532"/>
    <cellStyle name="Заголовок 2 8" xfId="1533"/>
    <cellStyle name="Заголовок 2 8 2" xfId="1534"/>
    <cellStyle name="Заголовок 2 8 3" xfId="1535"/>
    <cellStyle name="Заголовок 2 8 4" xfId="1536"/>
    <cellStyle name="Заголовок 2 9" xfId="1537"/>
    <cellStyle name="Заголовок 2 9 2" xfId="1538"/>
    <cellStyle name="Заголовок 2 9 3" xfId="1539"/>
    <cellStyle name="Заголовок 2 9 4" xfId="1540"/>
    <cellStyle name="Заголовок 3 10" xfId="1541"/>
    <cellStyle name="Заголовок 3 10 2" xfId="1542"/>
    <cellStyle name="Заголовок 3 10 3" xfId="1543"/>
    <cellStyle name="Заголовок 3 10 4" xfId="1544"/>
    <cellStyle name="Заголовок 3 11" xfId="1545"/>
    <cellStyle name="Заголовок 3 11 2" xfId="1546"/>
    <cellStyle name="Заголовок 3 11 3" xfId="1547"/>
    <cellStyle name="Заголовок 3 11 4" xfId="1548"/>
    <cellStyle name="Заголовок 3 12" xfId="1549"/>
    <cellStyle name="Заголовок 3 12 2" xfId="1550"/>
    <cellStyle name="Заголовок 3 13" xfId="1551"/>
    <cellStyle name="Заголовок 3 13 2" xfId="1552"/>
    <cellStyle name="Заголовок 3 14" xfId="1553"/>
    <cellStyle name="Заголовок 3 2" xfId="1554"/>
    <cellStyle name="Заголовок 3 2 2" xfId="1555"/>
    <cellStyle name="Заголовок 3 2 3" xfId="1556"/>
    <cellStyle name="Заголовок 3 2 4" xfId="1557"/>
    <cellStyle name="Заголовок 3 2 5" xfId="1558"/>
    <cellStyle name="Заголовок 3 3" xfId="1559"/>
    <cellStyle name="Заголовок 3 3 2" xfId="1560"/>
    <cellStyle name="Заголовок 3 3 3" xfId="1561"/>
    <cellStyle name="Заголовок 3 3 4" xfId="1562"/>
    <cellStyle name="Заголовок 3 4" xfId="1563"/>
    <cellStyle name="Заголовок 3 4 2" xfId="1564"/>
    <cellStyle name="Заголовок 3 4 3" xfId="1565"/>
    <cellStyle name="Заголовок 3 4 4" xfId="1566"/>
    <cellStyle name="Заголовок 3 5" xfId="1567"/>
    <cellStyle name="Заголовок 3 5 2" xfId="1568"/>
    <cellStyle name="Заголовок 3 5 3" xfId="1569"/>
    <cellStyle name="Заголовок 3 5 4" xfId="1570"/>
    <cellStyle name="Заголовок 3 6" xfId="1571"/>
    <cellStyle name="Заголовок 3 6 2" xfId="1572"/>
    <cellStyle name="Заголовок 3 6 3" xfId="1573"/>
    <cellStyle name="Заголовок 3 6 4" xfId="1574"/>
    <cellStyle name="Заголовок 3 7" xfId="1575"/>
    <cellStyle name="Заголовок 3 7 2" xfId="1576"/>
    <cellStyle name="Заголовок 3 7 3" xfId="1577"/>
    <cellStyle name="Заголовок 3 7 4" xfId="1578"/>
    <cellStyle name="Заголовок 3 8" xfId="1579"/>
    <cellStyle name="Заголовок 3 8 2" xfId="1580"/>
    <cellStyle name="Заголовок 3 8 3" xfId="1581"/>
    <cellStyle name="Заголовок 3 8 4" xfId="1582"/>
    <cellStyle name="Заголовок 3 9" xfId="1583"/>
    <cellStyle name="Заголовок 3 9 2" xfId="1584"/>
    <cellStyle name="Заголовок 3 9 3" xfId="1585"/>
    <cellStyle name="Заголовок 3 9 4" xfId="1586"/>
    <cellStyle name="Заголовок 4 10" xfId="1587"/>
    <cellStyle name="Заголовок 4 10 2" xfId="1588"/>
    <cellStyle name="Заголовок 4 10 3" xfId="1589"/>
    <cellStyle name="Заголовок 4 10 4" xfId="1590"/>
    <cellStyle name="Заголовок 4 11" xfId="1591"/>
    <cellStyle name="Заголовок 4 11 2" xfId="1592"/>
    <cellStyle name="Заголовок 4 11 3" xfId="1593"/>
    <cellStyle name="Заголовок 4 11 4" xfId="1594"/>
    <cellStyle name="Заголовок 4 12" xfId="1595"/>
    <cellStyle name="Заголовок 4 12 2" xfId="1596"/>
    <cellStyle name="Заголовок 4 13" xfId="1597"/>
    <cellStyle name="Заголовок 4 13 2" xfId="1598"/>
    <cellStyle name="Заголовок 4 14" xfId="1599"/>
    <cellStyle name="Заголовок 4 2" xfId="1600"/>
    <cellStyle name="Заголовок 4 2 2" xfId="1601"/>
    <cellStyle name="Заголовок 4 2 3" xfId="1602"/>
    <cellStyle name="Заголовок 4 2 4" xfId="1603"/>
    <cellStyle name="Заголовок 4 2 5" xfId="1604"/>
    <cellStyle name="Заголовок 4 3" xfId="1605"/>
    <cellStyle name="Заголовок 4 3 2" xfId="1606"/>
    <cellStyle name="Заголовок 4 3 3" xfId="1607"/>
    <cellStyle name="Заголовок 4 3 4" xfId="1608"/>
    <cellStyle name="Заголовок 4 4" xfId="1609"/>
    <cellStyle name="Заголовок 4 4 2" xfId="1610"/>
    <cellStyle name="Заголовок 4 4 3" xfId="1611"/>
    <cellStyle name="Заголовок 4 4 4" xfId="1612"/>
    <cellStyle name="Заголовок 4 5" xfId="1613"/>
    <cellStyle name="Заголовок 4 5 2" xfId="1614"/>
    <cellStyle name="Заголовок 4 5 3" xfId="1615"/>
    <cellStyle name="Заголовок 4 5 4" xfId="1616"/>
    <cellStyle name="Заголовок 4 6" xfId="1617"/>
    <cellStyle name="Заголовок 4 6 2" xfId="1618"/>
    <cellStyle name="Заголовок 4 6 3" xfId="1619"/>
    <cellStyle name="Заголовок 4 6 4" xfId="1620"/>
    <cellStyle name="Заголовок 4 7" xfId="1621"/>
    <cellStyle name="Заголовок 4 7 2" xfId="1622"/>
    <cellStyle name="Заголовок 4 7 3" xfId="1623"/>
    <cellStyle name="Заголовок 4 7 4" xfId="1624"/>
    <cellStyle name="Заголовок 4 8" xfId="1625"/>
    <cellStyle name="Заголовок 4 8 2" xfId="1626"/>
    <cellStyle name="Заголовок 4 8 3" xfId="1627"/>
    <cellStyle name="Заголовок 4 8 4" xfId="1628"/>
    <cellStyle name="Заголовок 4 9" xfId="1629"/>
    <cellStyle name="Заголовок 4 9 2" xfId="1630"/>
    <cellStyle name="Заголовок 4 9 3" xfId="1631"/>
    <cellStyle name="Заголовок 4 9 4" xfId="1632"/>
    <cellStyle name="Итог 10" xfId="1633"/>
    <cellStyle name="Итог 10 2" xfId="1634"/>
    <cellStyle name="Итог 10 3" xfId="1635"/>
    <cellStyle name="Итог 10 4" xfId="1636"/>
    <cellStyle name="Итог 11" xfId="1637"/>
    <cellStyle name="Итог 11 2" xfId="1638"/>
    <cellStyle name="Итог 11 3" xfId="1639"/>
    <cellStyle name="Итог 11 4" xfId="1640"/>
    <cellStyle name="Итог 12" xfId="1641"/>
    <cellStyle name="Итог 12 2" xfId="1642"/>
    <cellStyle name="Итог 13" xfId="1643"/>
    <cellStyle name="Итог 13 2" xfId="1644"/>
    <cellStyle name="Итог 14" xfId="1645"/>
    <cellStyle name="Итог 2" xfId="1646"/>
    <cellStyle name="Итог 2 2" xfId="1647"/>
    <cellStyle name="Итог 2 3" xfId="1648"/>
    <cellStyle name="Итог 2 4" xfId="1649"/>
    <cellStyle name="Итог 2 5" xfId="1650"/>
    <cellStyle name="Итог 3" xfId="1651"/>
    <cellStyle name="Итог 3 2" xfId="1652"/>
    <cellStyle name="Итог 3 3" xfId="1653"/>
    <cellStyle name="Итог 3 4" xfId="1654"/>
    <cellStyle name="Итог 4" xfId="1655"/>
    <cellStyle name="Итог 4 2" xfId="1656"/>
    <cellStyle name="Итог 4 3" xfId="1657"/>
    <cellStyle name="Итог 4 4" xfId="1658"/>
    <cellStyle name="Итог 5" xfId="1659"/>
    <cellStyle name="Итог 5 2" xfId="1660"/>
    <cellStyle name="Итог 5 3" xfId="1661"/>
    <cellStyle name="Итог 5 4" xfId="1662"/>
    <cellStyle name="Итог 6" xfId="1663"/>
    <cellStyle name="Итог 6 2" xfId="1664"/>
    <cellStyle name="Итог 6 3" xfId="1665"/>
    <cellStyle name="Итог 6 4" xfId="1666"/>
    <cellStyle name="Итог 7" xfId="1667"/>
    <cellStyle name="Итог 7 2" xfId="1668"/>
    <cellStyle name="Итог 7 3" xfId="1669"/>
    <cellStyle name="Итог 7 4" xfId="1670"/>
    <cellStyle name="Итог 8" xfId="1671"/>
    <cellStyle name="Итог 8 2" xfId="1672"/>
    <cellStyle name="Итог 8 3" xfId="1673"/>
    <cellStyle name="Итог 8 4" xfId="1674"/>
    <cellStyle name="Итог 9" xfId="1675"/>
    <cellStyle name="Итог 9 2" xfId="1676"/>
    <cellStyle name="Итог 9 3" xfId="1677"/>
    <cellStyle name="Итог 9 4" xfId="1678"/>
    <cellStyle name="Контрольная ячейка 10" xfId="1679"/>
    <cellStyle name="Контрольная ячейка 10 2" xfId="1680"/>
    <cellStyle name="Контрольная ячейка 10 3" xfId="1681"/>
    <cellStyle name="Контрольная ячейка 10 4" xfId="1682"/>
    <cellStyle name="Контрольная ячейка 11" xfId="1683"/>
    <cellStyle name="Контрольная ячейка 11 2" xfId="1684"/>
    <cellStyle name="Контрольная ячейка 11 3" xfId="1685"/>
    <cellStyle name="Контрольная ячейка 11 4" xfId="1686"/>
    <cellStyle name="Контрольная ячейка 12" xfId="1687"/>
    <cellStyle name="Контрольная ячейка 12 2" xfId="1688"/>
    <cellStyle name="Контрольная ячейка 13" xfId="1689"/>
    <cellStyle name="Контрольная ячейка 13 2" xfId="1690"/>
    <cellStyle name="Контрольная ячейка 14" xfId="1691"/>
    <cellStyle name="Контрольная ячейка 2" xfId="1692"/>
    <cellStyle name="Контрольная ячейка 2 2" xfId="1693"/>
    <cellStyle name="Контрольная ячейка 2 3" xfId="1694"/>
    <cellStyle name="Контрольная ячейка 2 4" xfId="1695"/>
    <cellStyle name="Контрольная ячейка 2 5" xfId="1696"/>
    <cellStyle name="Контрольная ячейка 3" xfId="1697"/>
    <cellStyle name="Контрольная ячейка 3 2" xfId="1698"/>
    <cellStyle name="Контрольная ячейка 3 3" xfId="1699"/>
    <cellStyle name="Контрольная ячейка 3 4" xfId="1700"/>
    <cellStyle name="Контрольная ячейка 4" xfId="1701"/>
    <cellStyle name="Контрольная ячейка 4 2" xfId="1702"/>
    <cellStyle name="Контрольная ячейка 4 3" xfId="1703"/>
    <cellStyle name="Контрольная ячейка 4 4" xfId="1704"/>
    <cellStyle name="Контрольная ячейка 5" xfId="1705"/>
    <cellStyle name="Контрольная ячейка 5 2" xfId="1706"/>
    <cellStyle name="Контрольная ячейка 5 3" xfId="1707"/>
    <cellStyle name="Контрольная ячейка 5 4" xfId="1708"/>
    <cellStyle name="Контрольная ячейка 6" xfId="1709"/>
    <cellStyle name="Контрольная ячейка 6 2" xfId="1710"/>
    <cellStyle name="Контрольная ячейка 6 3" xfId="1711"/>
    <cellStyle name="Контрольная ячейка 6 4" xfId="1712"/>
    <cellStyle name="Контрольная ячейка 7" xfId="1713"/>
    <cellStyle name="Контрольная ячейка 7 2" xfId="1714"/>
    <cellStyle name="Контрольная ячейка 7 3" xfId="1715"/>
    <cellStyle name="Контрольная ячейка 7 4" xfId="1716"/>
    <cellStyle name="Контрольная ячейка 8" xfId="1717"/>
    <cellStyle name="Контрольная ячейка 8 2" xfId="1718"/>
    <cellStyle name="Контрольная ячейка 8 3" xfId="1719"/>
    <cellStyle name="Контрольная ячейка 8 4" xfId="1720"/>
    <cellStyle name="Контрольная ячейка 9" xfId="1721"/>
    <cellStyle name="Контрольная ячейка 9 2" xfId="1722"/>
    <cellStyle name="Контрольная ячейка 9 3" xfId="1723"/>
    <cellStyle name="Контрольная ячейка 9 4" xfId="1724"/>
    <cellStyle name="Название 10" xfId="1725"/>
    <cellStyle name="Название 10 2" xfId="1726"/>
    <cellStyle name="Название 10 3" xfId="1727"/>
    <cellStyle name="Название 10 4" xfId="1728"/>
    <cellStyle name="Название 11" xfId="1729"/>
    <cellStyle name="Название 11 2" xfId="1730"/>
    <cellStyle name="Название 11 3" xfId="1731"/>
    <cellStyle name="Название 11 4" xfId="1732"/>
    <cellStyle name="Название 12" xfId="1733"/>
    <cellStyle name="Название 12 2" xfId="1734"/>
    <cellStyle name="Название 13" xfId="1735"/>
    <cellStyle name="Название 13 2" xfId="1736"/>
    <cellStyle name="Название 14" xfId="1737"/>
    <cellStyle name="Название 2" xfId="1738"/>
    <cellStyle name="Название 2 2" xfId="1739"/>
    <cellStyle name="Название 2 3" xfId="1740"/>
    <cellStyle name="Название 2 4" xfId="1741"/>
    <cellStyle name="Название 2 5" xfId="1742"/>
    <cellStyle name="Название 3" xfId="1743"/>
    <cellStyle name="Название 3 2" xfId="1744"/>
    <cellStyle name="Название 3 3" xfId="1745"/>
    <cellStyle name="Название 3 4" xfId="1746"/>
    <cellStyle name="Название 4" xfId="1747"/>
    <cellStyle name="Название 4 2" xfId="1748"/>
    <cellStyle name="Название 4 3" xfId="1749"/>
    <cellStyle name="Название 4 4" xfId="1750"/>
    <cellStyle name="Название 5" xfId="1751"/>
    <cellStyle name="Название 5 2" xfId="1752"/>
    <cellStyle name="Название 5 3" xfId="1753"/>
    <cellStyle name="Название 5 4" xfId="1754"/>
    <cellStyle name="Название 6" xfId="1755"/>
    <cellStyle name="Название 6 2" xfId="1756"/>
    <cellStyle name="Название 6 3" xfId="1757"/>
    <cellStyle name="Название 6 4" xfId="1758"/>
    <cellStyle name="Название 7" xfId="1759"/>
    <cellStyle name="Название 7 2" xfId="1760"/>
    <cellStyle name="Название 7 3" xfId="1761"/>
    <cellStyle name="Название 7 4" xfId="1762"/>
    <cellStyle name="Название 8" xfId="1763"/>
    <cellStyle name="Название 8 2" xfId="1764"/>
    <cellStyle name="Название 8 3" xfId="1765"/>
    <cellStyle name="Название 8 4" xfId="1766"/>
    <cellStyle name="Название 9" xfId="1767"/>
    <cellStyle name="Название 9 2" xfId="1768"/>
    <cellStyle name="Название 9 3" xfId="1769"/>
    <cellStyle name="Название 9 4" xfId="1770"/>
    <cellStyle name="Нейтральный 10" xfId="1771"/>
    <cellStyle name="Нейтральный 10 2" xfId="1772"/>
    <cellStyle name="Нейтральный 10 3" xfId="1773"/>
    <cellStyle name="Нейтральный 10 4" xfId="1774"/>
    <cellStyle name="Нейтральный 11" xfId="1775"/>
    <cellStyle name="Нейтральный 11 2" xfId="1776"/>
    <cellStyle name="Нейтральный 11 3" xfId="1777"/>
    <cellStyle name="Нейтральный 11 4" xfId="1778"/>
    <cellStyle name="Нейтральный 12" xfId="1779"/>
    <cellStyle name="Нейтральный 12 2" xfId="1780"/>
    <cellStyle name="Нейтральный 13" xfId="1781"/>
    <cellStyle name="Нейтральный 13 2" xfId="1782"/>
    <cellStyle name="Нейтральный 14" xfId="1783"/>
    <cellStyle name="Нейтральный 2" xfId="1784"/>
    <cellStyle name="Нейтральный 2 2" xfId="1785"/>
    <cellStyle name="Нейтральный 2 3" xfId="1786"/>
    <cellStyle name="Нейтральный 2 4" xfId="1787"/>
    <cellStyle name="Нейтральный 2 5" xfId="1788"/>
    <cellStyle name="Нейтральный 3" xfId="1789"/>
    <cellStyle name="Нейтральный 3 2" xfId="1790"/>
    <cellStyle name="Нейтральный 3 3" xfId="1791"/>
    <cellStyle name="Нейтральный 3 4" xfId="1792"/>
    <cellStyle name="Нейтральный 4" xfId="1793"/>
    <cellStyle name="Нейтральный 4 2" xfId="1794"/>
    <cellStyle name="Нейтральный 4 3" xfId="1795"/>
    <cellStyle name="Нейтральный 4 4" xfId="1796"/>
    <cellStyle name="Нейтральный 5" xfId="1797"/>
    <cellStyle name="Нейтральный 5 2" xfId="1798"/>
    <cellStyle name="Нейтральный 5 3" xfId="1799"/>
    <cellStyle name="Нейтральный 5 4" xfId="1800"/>
    <cellStyle name="Нейтральный 6" xfId="1801"/>
    <cellStyle name="Нейтральный 6 2" xfId="1802"/>
    <cellStyle name="Нейтральный 6 3" xfId="1803"/>
    <cellStyle name="Нейтральный 6 4" xfId="1804"/>
    <cellStyle name="Нейтральный 7" xfId="1805"/>
    <cellStyle name="Нейтральный 7 2" xfId="1806"/>
    <cellStyle name="Нейтральный 7 3" xfId="1807"/>
    <cellStyle name="Нейтральный 7 4" xfId="1808"/>
    <cellStyle name="Нейтральный 8" xfId="1809"/>
    <cellStyle name="Нейтральный 8 2" xfId="1810"/>
    <cellStyle name="Нейтральный 8 3" xfId="1811"/>
    <cellStyle name="Нейтральный 8 4" xfId="1812"/>
    <cellStyle name="Нейтральный 9" xfId="1813"/>
    <cellStyle name="Нейтральный 9 2" xfId="1814"/>
    <cellStyle name="Нейтральный 9 3" xfId="1815"/>
    <cellStyle name="Нейтральный 9 4" xfId="1816"/>
    <cellStyle name="Обычный" xfId="0" builtinId="0"/>
    <cellStyle name="Обычный 10" xfId="1817"/>
    <cellStyle name="Обычный 11" xfId="1818"/>
    <cellStyle name="Обычный 12" xfId="1819"/>
    <cellStyle name="Обычный 13" xfId="1820"/>
    <cellStyle name="Обычный 14" xfId="1821"/>
    <cellStyle name="Обычный 15" xfId="1822"/>
    <cellStyle name="Обычный 16" xfId="1823"/>
    <cellStyle name="Обычный 17" xfId="1824"/>
    <cellStyle name="Обычный 18" xfId="1"/>
    <cellStyle name="Обычный 19" xfId="1825"/>
    <cellStyle name="Обычный 2" xfId="1826"/>
    <cellStyle name="Обычный 2 2" xfId="4"/>
    <cellStyle name="Обычный 2 2 2" xfId="1827"/>
    <cellStyle name="Обычный 2 3" xfId="1828"/>
    <cellStyle name="Обычный 2 3 2" xfId="1829"/>
    <cellStyle name="Обычный 2 4" xfId="1830"/>
    <cellStyle name="Обычный 20" xfId="1831"/>
    <cellStyle name="Обычный 21" xfId="1832"/>
    <cellStyle name="Обычный 22" xfId="1833"/>
    <cellStyle name="Обычный 23" xfId="1834"/>
    <cellStyle name="Обычный 24" xfId="1835"/>
    <cellStyle name="Обычный 25" xfId="1836"/>
    <cellStyle name="Обычный 26" xfId="1837"/>
    <cellStyle name="Обычный 27" xfId="1838"/>
    <cellStyle name="Обычный 28" xfId="1839"/>
    <cellStyle name="Обычный 29" xfId="1840"/>
    <cellStyle name="Обычный 3" xfId="1841"/>
    <cellStyle name="Обычный 3 2" xfId="1842"/>
    <cellStyle name="Обычный 3 3" xfId="1843"/>
    <cellStyle name="Обычный 3 4" xfId="1844"/>
    <cellStyle name="Обычный 30" xfId="1845"/>
    <cellStyle name="Обычный 31" xfId="1846"/>
    <cellStyle name="Обычный 32" xfId="1847"/>
    <cellStyle name="Обычный 33" xfId="1848"/>
    <cellStyle name="Обычный 34" xfId="1849"/>
    <cellStyle name="Обычный 35" xfId="1850"/>
    <cellStyle name="Обычный 36" xfId="1851"/>
    <cellStyle name="Обычный 37" xfId="1852"/>
    <cellStyle name="Обычный 38" xfId="1853"/>
    <cellStyle name="Обычный 39" xfId="1854"/>
    <cellStyle name="Обычный 4" xfId="1855"/>
    <cellStyle name="Обычный 4 2" xfId="1856"/>
    <cellStyle name="Обычный 4 3" xfId="1857"/>
    <cellStyle name="Обычный 40" xfId="1858"/>
    <cellStyle name="Обычный 41" xfId="1859"/>
    <cellStyle name="Обычный 42" xfId="1860"/>
    <cellStyle name="Обычный 43" xfId="1861"/>
    <cellStyle name="Обычный 44" xfId="1862"/>
    <cellStyle name="Обычный 45" xfId="1863"/>
    <cellStyle name="Обычный 46" xfId="1864"/>
    <cellStyle name="Обычный 47" xfId="1865"/>
    <cellStyle name="Обычный 48" xfId="1866"/>
    <cellStyle name="Обычный 49" xfId="1867"/>
    <cellStyle name="Обычный 5" xfId="2"/>
    <cellStyle name="Обычный 5 2" xfId="1868"/>
    <cellStyle name="Обычный 5 3" xfId="1869"/>
    <cellStyle name="Обычный 50" xfId="1870"/>
    <cellStyle name="Обычный 51" xfId="1871"/>
    <cellStyle name="Обычный 52" xfId="1872"/>
    <cellStyle name="Обычный 53" xfId="1873"/>
    <cellStyle name="Обычный 54" xfId="1874"/>
    <cellStyle name="Обычный 55" xfId="1875"/>
    <cellStyle name="Обычный 56" xfId="1876"/>
    <cellStyle name="Обычный 57" xfId="1877"/>
    <cellStyle name="Обычный 6" xfId="1878"/>
    <cellStyle name="Обычный 6 2" xfId="1879"/>
    <cellStyle name="Обычный 7" xfId="1880"/>
    <cellStyle name="Обычный 8" xfId="1881"/>
    <cellStyle name="Обычный 9" xfId="1882"/>
    <cellStyle name="Плохой 10" xfId="1883"/>
    <cellStyle name="Плохой 10 2" xfId="1884"/>
    <cellStyle name="Плохой 10 3" xfId="1885"/>
    <cellStyle name="Плохой 10 4" xfId="1886"/>
    <cellStyle name="Плохой 11" xfId="1887"/>
    <cellStyle name="Плохой 11 2" xfId="1888"/>
    <cellStyle name="Плохой 11 3" xfId="1889"/>
    <cellStyle name="Плохой 11 4" xfId="1890"/>
    <cellStyle name="Плохой 12" xfId="1891"/>
    <cellStyle name="Плохой 12 2" xfId="1892"/>
    <cellStyle name="Плохой 13" xfId="1893"/>
    <cellStyle name="Плохой 13 2" xfId="1894"/>
    <cellStyle name="Плохой 14" xfId="1895"/>
    <cellStyle name="Плохой 2" xfId="1896"/>
    <cellStyle name="Плохой 2 2" xfId="1897"/>
    <cellStyle name="Плохой 2 3" xfId="1898"/>
    <cellStyle name="Плохой 2 4" xfId="1899"/>
    <cellStyle name="Плохой 2 5" xfId="1900"/>
    <cellStyle name="Плохой 3" xfId="1901"/>
    <cellStyle name="Плохой 3 2" xfId="1902"/>
    <cellStyle name="Плохой 3 3" xfId="1903"/>
    <cellStyle name="Плохой 3 4" xfId="1904"/>
    <cellStyle name="Плохой 4" xfId="1905"/>
    <cellStyle name="Плохой 4 2" xfId="1906"/>
    <cellStyle name="Плохой 4 3" xfId="1907"/>
    <cellStyle name="Плохой 4 4" xfId="1908"/>
    <cellStyle name="Плохой 5" xfId="1909"/>
    <cellStyle name="Плохой 5 2" xfId="1910"/>
    <cellStyle name="Плохой 5 3" xfId="1911"/>
    <cellStyle name="Плохой 5 4" xfId="1912"/>
    <cellStyle name="Плохой 6" xfId="1913"/>
    <cellStyle name="Плохой 6 2" xfId="1914"/>
    <cellStyle name="Плохой 6 3" xfId="1915"/>
    <cellStyle name="Плохой 6 4" xfId="1916"/>
    <cellStyle name="Плохой 7" xfId="1917"/>
    <cellStyle name="Плохой 7 2" xfId="1918"/>
    <cellStyle name="Плохой 7 3" xfId="1919"/>
    <cellStyle name="Плохой 7 4" xfId="1920"/>
    <cellStyle name="Плохой 8" xfId="1921"/>
    <cellStyle name="Плохой 8 2" xfId="1922"/>
    <cellStyle name="Плохой 8 3" xfId="1923"/>
    <cellStyle name="Плохой 8 4" xfId="1924"/>
    <cellStyle name="Плохой 9" xfId="1925"/>
    <cellStyle name="Плохой 9 2" xfId="1926"/>
    <cellStyle name="Плохой 9 3" xfId="1927"/>
    <cellStyle name="Плохой 9 4" xfId="1928"/>
    <cellStyle name="Пояснение 10" xfId="1929"/>
    <cellStyle name="Пояснение 10 2" xfId="1930"/>
    <cellStyle name="Пояснение 10 3" xfId="1931"/>
    <cellStyle name="Пояснение 10 4" xfId="1932"/>
    <cellStyle name="Пояснение 11" xfId="1933"/>
    <cellStyle name="Пояснение 11 2" xfId="1934"/>
    <cellStyle name="Пояснение 11 3" xfId="1935"/>
    <cellStyle name="Пояснение 11 4" xfId="1936"/>
    <cellStyle name="Пояснение 12" xfId="1937"/>
    <cellStyle name="Пояснение 12 2" xfId="1938"/>
    <cellStyle name="Пояснение 13" xfId="1939"/>
    <cellStyle name="Пояснение 13 2" xfId="1940"/>
    <cellStyle name="Пояснение 14" xfId="1941"/>
    <cellStyle name="Пояснение 15" xfId="1942"/>
    <cellStyle name="Пояснение 2" xfId="1943"/>
    <cellStyle name="Пояснение 2 2" xfId="1944"/>
    <cellStyle name="Пояснение 2 3" xfId="1945"/>
    <cellStyle name="Пояснение 2 4" xfId="1946"/>
    <cellStyle name="Пояснение 2 5" xfId="1947"/>
    <cellStyle name="Пояснение 3" xfId="1948"/>
    <cellStyle name="Пояснение 3 2" xfId="1949"/>
    <cellStyle name="Пояснение 3 3" xfId="1950"/>
    <cellStyle name="Пояснение 3 4" xfId="1951"/>
    <cellStyle name="Пояснение 4" xfId="1952"/>
    <cellStyle name="Пояснение 4 2" xfId="1953"/>
    <cellStyle name="Пояснение 4 3" xfId="1954"/>
    <cellStyle name="Пояснение 4 4" xfId="1955"/>
    <cellStyle name="Пояснение 5" xfId="1956"/>
    <cellStyle name="Пояснение 5 2" xfId="1957"/>
    <cellStyle name="Пояснение 5 3" xfId="1958"/>
    <cellStyle name="Пояснение 5 4" xfId="1959"/>
    <cellStyle name="Пояснение 6" xfId="1960"/>
    <cellStyle name="Пояснение 6 2" xfId="1961"/>
    <cellStyle name="Пояснение 6 3" xfId="1962"/>
    <cellStyle name="Пояснение 6 4" xfId="1963"/>
    <cellStyle name="Пояснение 7" xfId="1964"/>
    <cellStyle name="Пояснение 7 2" xfId="1965"/>
    <cellStyle name="Пояснение 7 3" xfId="1966"/>
    <cellStyle name="Пояснение 7 4" xfId="1967"/>
    <cellStyle name="Пояснение 8" xfId="1968"/>
    <cellStyle name="Пояснение 8 2" xfId="1969"/>
    <cellStyle name="Пояснение 8 3" xfId="1970"/>
    <cellStyle name="Пояснение 8 4" xfId="1971"/>
    <cellStyle name="Пояснение 9" xfId="1972"/>
    <cellStyle name="Пояснение 9 2" xfId="1973"/>
    <cellStyle name="Пояснение 9 3" xfId="1974"/>
    <cellStyle name="Пояснение 9 4" xfId="1975"/>
    <cellStyle name="Примечание 10" xfId="1976"/>
    <cellStyle name="Примечание 10 2" xfId="1977"/>
    <cellStyle name="Примечание 10 3" xfId="1978"/>
    <cellStyle name="Примечание 10 4" xfId="1979"/>
    <cellStyle name="Примечание 11" xfId="1980"/>
    <cellStyle name="Примечание 11 2" xfId="1981"/>
    <cellStyle name="Примечание 11 3" xfId="1982"/>
    <cellStyle name="Примечание 11 4" xfId="1983"/>
    <cellStyle name="Примечание 12" xfId="1984"/>
    <cellStyle name="Примечание 12 2" xfId="1985"/>
    <cellStyle name="Примечание 13" xfId="1986"/>
    <cellStyle name="Примечание 13 2" xfId="1987"/>
    <cellStyle name="Примечание 14" xfId="1988"/>
    <cellStyle name="Примечание 2" xfId="1989"/>
    <cellStyle name="Примечание 2 2" xfId="1990"/>
    <cellStyle name="Примечание 2 3" xfId="1991"/>
    <cellStyle name="Примечание 2 4" xfId="1992"/>
    <cellStyle name="Примечание 2 5" xfId="1993"/>
    <cellStyle name="Примечание 3" xfId="1994"/>
    <cellStyle name="Примечание 3 2" xfId="1995"/>
    <cellStyle name="Примечание 3 3" xfId="1996"/>
    <cellStyle name="Примечание 3 4" xfId="1997"/>
    <cellStyle name="Примечание 4" xfId="1998"/>
    <cellStyle name="Примечание 4 2" xfId="1999"/>
    <cellStyle name="Примечание 4 3" xfId="2000"/>
    <cellStyle name="Примечание 4 4" xfId="2001"/>
    <cellStyle name="Примечание 5" xfId="2002"/>
    <cellStyle name="Примечание 5 2" xfId="2003"/>
    <cellStyle name="Примечание 5 3" xfId="2004"/>
    <cellStyle name="Примечание 5 4" xfId="2005"/>
    <cellStyle name="Примечание 6" xfId="2006"/>
    <cellStyle name="Примечание 6 2" xfId="2007"/>
    <cellStyle name="Примечание 6 3" xfId="2008"/>
    <cellStyle name="Примечание 6 4" xfId="2009"/>
    <cellStyle name="Примечание 7" xfId="2010"/>
    <cellStyle name="Примечание 7 2" xfId="2011"/>
    <cellStyle name="Примечание 7 3" xfId="2012"/>
    <cellStyle name="Примечание 7 4" xfId="2013"/>
    <cellStyle name="Примечание 8" xfId="2014"/>
    <cellStyle name="Примечание 8 2" xfId="2015"/>
    <cellStyle name="Примечание 8 3" xfId="2016"/>
    <cellStyle name="Примечание 8 4" xfId="2017"/>
    <cellStyle name="Примечание 9" xfId="2018"/>
    <cellStyle name="Примечание 9 2" xfId="2019"/>
    <cellStyle name="Примечание 9 3" xfId="2020"/>
    <cellStyle name="Примечание 9 4" xfId="2021"/>
    <cellStyle name="Процентный 2" xfId="2022"/>
    <cellStyle name="Процентный 2 2" xfId="2023"/>
    <cellStyle name="Процентный 2 3" xfId="2024"/>
    <cellStyle name="Связанная ячейка 10" xfId="2025"/>
    <cellStyle name="Связанная ячейка 10 2" xfId="2026"/>
    <cellStyle name="Связанная ячейка 10 3" xfId="2027"/>
    <cellStyle name="Связанная ячейка 10 4" xfId="2028"/>
    <cellStyle name="Связанная ячейка 11" xfId="2029"/>
    <cellStyle name="Связанная ячейка 11 2" xfId="2030"/>
    <cellStyle name="Связанная ячейка 11 3" xfId="2031"/>
    <cellStyle name="Связанная ячейка 11 4" xfId="2032"/>
    <cellStyle name="Связанная ячейка 12" xfId="2033"/>
    <cellStyle name="Связанная ячейка 12 2" xfId="2034"/>
    <cellStyle name="Связанная ячейка 13" xfId="2035"/>
    <cellStyle name="Связанная ячейка 13 2" xfId="2036"/>
    <cellStyle name="Связанная ячейка 14" xfId="2037"/>
    <cellStyle name="Связанная ячейка 2" xfId="2038"/>
    <cellStyle name="Связанная ячейка 2 2" xfId="2039"/>
    <cellStyle name="Связанная ячейка 2 3" xfId="2040"/>
    <cellStyle name="Связанная ячейка 2 4" xfId="2041"/>
    <cellStyle name="Связанная ячейка 2 5" xfId="2042"/>
    <cellStyle name="Связанная ячейка 3" xfId="2043"/>
    <cellStyle name="Связанная ячейка 3 2" xfId="2044"/>
    <cellStyle name="Связанная ячейка 3 3" xfId="2045"/>
    <cellStyle name="Связанная ячейка 3 4" xfId="2046"/>
    <cellStyle name="Связанная ячейка 4" xfId="2047"/>
    <cellStyle name="Связанная ячейка 4 2" xfId="2048"/>
    <cellStyle name="Связанная ячейка 4 3" xfId="2049"/>
    <cellStyle name="Связанная ячейка 4 4" xfId="2050"/>
    <cellStyle name="Связанная ячейка 5" xfId="2051"/>
    <cellStyle name="Связанная ячейка 5 2" xfId="2052"/>
    <cellStyle name="Связанная ячейка 5 3" xfId="2053"/>
    <cellStyle name="Связанная ячейка 5 4" xfId="2054"/>
    <cellStyle name="Связанная ячейка 6" xfId="2055"/>
    <cellStyle name="Связанная ячейка 6 2" xfId="2056"/>
    <cellStyle name="Связанная ячейка 6 3" xfId="2057"/>
    <cellStyle name="Связанная ячейка 6 4" xfId="2058"/>
    <cellStyle name="Связанная ячейка 7" xfId="2059"/>
    <cellStyle name="Связанная ячейка 7 2" xfId="2060"/>
    <cellStyle name="Связанная ячейка 7 3" xfId="2061"/>
    <cellStyle name="Связанная ячейка 7 4" xfId="2062"/>
    <cellStyle name="Связанная ячейка 8" xfId="2063"/>
    <cellStyle name="Связанная ячейка 8 2" xfId="2064"/>
    <cellStyle name="Связанная ячейка 8 3" xfId="2065"/>
    <cellStyle name="Связанная ячейка 8 4" xfId="2066"/>
    <cellStyle name="Связанная ячейка 9" xfId="2067"/>
    <cellStyle name="Связанная ячейка 9 2" xfId="2068"/>
    <cellStyle name="Связанная ячейка 9 3" xfId="2069"/>
    <cellStyle name="Связанная ячейка 9 4" xfId="2070"/>
    <cellStyle name="Стиль 1" xfId="2071"/>
    <cellStyle name="Текст предупреждения 10" xfId="2072"/>
    <cellStyle name="Текст предупреждения 10 2" xfId="2073"/>
    <cellStyle name="Текст предупреждения 10 3" xfId="2074"/>
    <cellStyle name="Текст предупреждения 10 4" xfId="2075"/>
    <cellStyle name="Текст предупреждения 11" xfId="2076"/>
    <cellStyle name="Текст предупреждения 11 2" xfId="2077"/>
    <cellStyle name="Текст предупреждения 11 3" xfId="2078"/>
    <cellStyle name="Текст предупреждения 11 4" xfId="2079"/>
    <cellStyle name="Текст предупреждения 12" xfId="2080"/>
    <cellStyle name="Текст предупреждения 12 2" xfId="2081"/>
    <cellStyle name="Текст предупреждения 13" xfId="2082"/>
    <cellStyle name="Текст предупреждения 13 2" xfId="2083"/>
    <cellStyle name="Текст предупреждения 14" xfId="2084"/>
    <cellStyle name="Текст предупреждения 2" xfId="2085"/>
    <cellStyle name="Текст предупреждения 2 2" xfId="2086"/>
    <cellStyle name="Текст предупреждения 2 3" xfId="2087"/>
    <cellStyle name="Текст предупреждения 2 4" xfId="2088"/>
    <cellStyle name="Текст предупреждения 2 5" xfId="2089"/>
    <cellStyle name="Текст предупреждения 3" xfId="2090"/>
    <cellStyle name="Текст предупреждения 3 2" xfId="2091"/>
    <cellStyle name="Текст предупреждения 3 3" xfId="2092"/>
    <cellStyle name="Текст предупреждения 3 4" xfId="2093"/>
    <cellStyle name="Текст предупреждения 4" xfId="2094"/>
    <cellStyle name="Текст предупреждения 4 2" xfId="2095"/>
    <cellStyle name="Текст предупреждения 4 3" xfId="2096"/>
    <cellStyle name="Текст предупреждения 4 4" xfId="2097"/>
    <cellStyle name="Текст предупреждения 5" xfId="2098"/>
    <cellStyle name="Текст предупреждения 5 2" xfId="2099"/>
    <cellStyle name="Текст предупреждения 5 3" xfId="2100"/>
    <cellStyle name="Текст предупреждения 5 4" xfId="2101"/>
    <cellStyle name="Текст предупреждения 6" xfId="2102"/>
    <cellStyle name="Текст предупреждения 6 2" xfId="2103"/>
    <cellStyle name="Текст предупреждения 6 3" xfId="2104"/>
    <cellStyle name="Текст предупреждения 6 4" xfId="2105"/>
    <cellStyle name="Текст предупреждения 7" xfId="2106"/>
    <cellStyle name="Текст предупреждения 7 2" xfId="2107"/>
    <cellStyle name="Текст предупреждения 7 3" xfId="2108"/>
    <cellStyle name="Текст предупреждения 7 4" xfId="2109"/>
    <cellStyle name="Текст предупреждения 8" xfId="2110"/>
    <cellStyle name="Текст предупреждения 8 2" xfId="2111"/>
    <cellStyle name="Текст предупреждения 8 3" xfId="2112"/>
    <cellStyle name="Текст предупреждения 8 4" xfId="2113"/>
    <cellStyle name="Текст предупреждения 9" xfId="2114"/>
    <cellStyle name="Текст предупреждения 9 2" xfId="2115"/>
    <cellStyle name="Текст предупреждения 9 3" xfId="2116"/>
    <cellStyle name="Текст предупреждения 9 4" xfId="2117"/>
    <cellStyle name="Финансовый 2" xfId="2118"/>
    <cellStyle name="Финансовый 3" xfId="2119"/>
    <cellStyle name="Финансовый 4" xfId="3"/>
    <cellStyle name="Финансовый 4 2" xfId="2120"/>
    <cellStyle name="Финансовый 5" xfId="2121"/>
    <cellStyle name="Финансовый 5 2" xfId="2122"/>
    <cellStyle name="Финансовый 6" xfId="2123"/>
    <cellStyle name="Хороший 10" xfId="2124"/>
    <cellStyle name="Хороший 10 2" xfId="2125"/>
    <cellStyle name="Хороший 10 3" xfId="2126"/>
    <cellStyle name="Хороший 10 4" xfId="2127"/>
    <cellStyle name="Хороший 11" xfId="2128"/>
    <cellStyle name="Хороший 11 2" xfId="2129"/>
    <cellStyle name="Хороший 11 3" xfId="2130"/>
    <cellStyle name="Хороший 11 4" xfId="2131"/>
    <cellStyle name="Хороший 12" xfId="2132"/>
    <cellStyle name="Хороший 12 2" xfId="2133"/>
    <cellStyle name="Хороший 13" xfId="2134"/>
    <cellStyle name="Хороший 13 2" xfId="2135"/>
    <cellStyle name="Хороший 14" xfId="2136"/>
    <cellStyle name="Хороший 2" xfId="2137"/>
    <cellStyle name="Хороший 2 2" xfId="2138"/>
    <cellStyle name="Хороший 2 3" xfId="2139"/>
    <cellStyle name="Хороший 2 4" xfId="2140"/>
    <cellStyle name="Хороший 2 5" xfId="2141"/>
    <cellStyle name="Хороший 3" xfId="2142"/>
    <cellStyle name="Хороший 3 2" xfId="2143"/>
    <cellStyle name="Хороший 3 3" xfId="2144"/>
    <cellStyle name="Хороший 3 4" xfId="2145"/>
    <cellStyle name="Хороший 4" xfId="2146"/>
    <cellStyle name="Хороший 4 2" xfId="2147"/>
    <cellStyle name="Хороший 4 3" xfId="2148"/>
    <cellStyle name="Хороший 4 4" xfId="2149"/>
    <cellStyle name="Хороший 5" xfId="2150"/>
    <cellStyle name="Хороший 5 2" xfId="2151"/>
    <cellStyle name="Хороший 5 3" xfId="2152"/>
    <cellStyle name="Хороший 5 4" xfId="2153"/>
    <cellStyle name="Хороший 6" xfId="2154"/>
    <cellStyle name="Хороший 6 2" xfId="2155"/>
    <cellStyle name="Хороший 6 3" xfId="2156"/>
    <cellStyle name="Хороший 6 4" xfId="2157"/>
    <cellStyle name="Хороший 7" xfId="2158"/>
    <cellStyle name="Хороший 7 2" xfId="2159"/>
    <cellStyle name="Хороший 7 3" xfId="2160"/>
    <cellStyle name="Хороший 7 4" xfId="2161"/>
    <cellStyle name="Хороший 8" xfId="2162"/>
    <cellStyle name="Хороший 8 2" xfId="2163"/>
    <cellStyle name="Хороший 8 3" xfId="2164"/>
    <cellStyle name="Хороший 8 4" xfId="2165"/>
    <cellStyle name="Хороший 9" xfId="2166"/>
    <cellStyle name="Хороший 9 2" xfId="2167"/>
    <cellStyle name="Хороший 9 3" xfId="2168"/>
    <cellStyle name="Хороший 9 4" xfId="21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ck/Stack_UL_SETI/Report/&#1042;&#1077;&#1076;&#1086;&#1084;&#1086;&#1089;&#1090;&#1100;_&#1069;&#1055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"/>
      <sheetName val="5"/>
      <sheetName val="P2.2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TEHSHEET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исок"/>
      <sheetName val="Справка"/>
      <sheetName val="ПС - Действующие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>
        <row r="2">
          <cell r="A2">
            <v>0</v>
          </cell>
        </row>
      </sheetData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>
        <row r="2">
          <cell r="A2">
            <v>0</v>
          </cell>
        </row>
      </sheetData>
      <sheetData sheetId="325">
        <row r="2">
          <cell r="A2">
            <v>0</v>
          </cell>
        </row>
      </sheetData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>
        <row r="2">
          <cell r="A2">
            <v>0</v>
          </cell>
        </row>
      </sheetData>
      <sheetData sheetId="358">
        <row r="2">
          <cell r="A2">
            <v>0</v>
          </cell>
        </row>
      </sheetData>
      <sheetData sheetId="359">
        <row r="2">
          <cell r="A2">
            <v>0</v>
          </cell>
        </row>
      </sheetData>
      <sheetData sheetId="360">
        <row r="2">
          <cell r="A2">
            <v>0</v>
          </cell>
        </row>
      </sheetData>
      <sheetData sheetId="361">
        <row r="2">
          <cell r="A2">
            <v>0</v>
          </cell>
        </row>
      </sheetData>
      <sheetData sheetId="362">
        <row r="2">
          <cell r="A2">
            <v>0</v>
          </cell>
        </row>
      </sheetData>
      <sheetData sheetId="363">
        <row r="2">
          <cell r="A2">
            <v>0</v>
          </cell>
        </row>
      </sheetData>
      <sheetData sheetId="364">
        <row r="2">
          <cell r="A2">
            <v>0</v>
          </cell>
        </row>
      </sheetData>
      <sheetData sheetId="365">
        <row r="2">
          <cell r="A2">
            <v>0</v>
          </cell>
        </row>
      </sheetData>
      <sheetData sheetId="366">
        <row r="2">
          <cell r="A2">
            <v>0</v>
          </cell>
        </row>
      </sheetData>
      <sheetData sheetId="367">
        <row r="2">
          <cell r="A2">
            <v>0</v>
          </cell>
        </row>
      </sheetData>
      <sheetData sheetId="368">
        <row r="2">
          <cell r="A2">
            <v>0</v>
          </cell>
        </row>
      </sheetData>
      <sheetData sheetId="369">
        <row r="2">
          <cell r="A2">
            <v>0</v>
          </cell>
        </row>
      </sheetData>
      <sheetData sheetId="370">
        <row r="2">
          <cell r="A2">
            <v>0</v>
          </cell>
        </row>
      </sheetData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Лист1"/>
    </sheetNames>
    <sheetDataSet>
      <sheetData sheetId="0">
        <row r="10">
          <cell r="D10">
            <v>3</v>
          </cell>
          <cell r="E10">
            <v>4</v>
          </cell>
          <cell r="F10">
            <v>5</v>
          </cell>
          <cell r="G10">
            <v>6</v>
          </cell>
          <cell r="H10">
            <v>7</v>
          </cell>
          <cell r="I10">
            <v>8</v>
          </cell>
          <cell r="J10">
            <v>9</v>
          </cell>
          <cell r="K10" t="str">
            <v>10</v>
          </cell>
          <cell r="L10" t="str">
            <v>11</v>
          </cell>
          <cell r="M10" t="str">
            <v>12</v>
          </cell>
          <cell r="N10" t="str">
            <v>13</v>
          </cell>
          <cell r="O10">
            <v>14</v>
          </cell>
          <cell r="P10">
            <v>15</v>
          </cell>
          <cell r="Q10">
            <v>16</v>
          </cell>
          <cell r="R10">
            <v>17</v>
          </cell>
          <cell r="S10">
            <v>18</v>
          </cell>
          <cell r="T10">
            <v>19</v>
          </cell>
          <cell r="U10">
            <v>20</v>
          </cell>
          <cell r="V10">
            <v>21</v>
          </cell>
          <cell r="W10">
            <v>22</v>
          </cell>
          <cell r="X10">
            <v>23</v>
          </cell>
        </row>
        <row r="11">
          <cell r="F11">
            <v>2213.27</v>
          </cell>
          <cell r="R11">
            <v>397677</v>
          </cell>
          <cell r="S11">
            <v>-1839</v>
          </cell>
          <cell r="U11">
            <v>1259</v>
          </cell>
          <cell r="X11">
            <v>1220</v>
          </cell>
        </row>
        <row r="12">
          <cell r="D12" t="str">
            <v>009359024007547</v>
          </cell>
          <cell r="E12">
            <v>30</v>
          </cell>
          <cell r="F12">
            <v>52</v>
          </cell>
          <cell r="H12" t="str">
            <v>НН</v>
          </cell>
          <cell r="I12">
            <v>1</v>
          </cell>
          <cell r="K12" t="str">
            <v>Сайт</v>
          </cell>
          <cell r="L12" t="str">
            <v>C</v>
          </cell>
          <cell r="M12">
            <v>100</v>
          </cell>
          <cell r="N12">
            <v>9067</v>
          </cell>
          <cell r="O12">
            <v>9099</v>
          </cell>
          <cell r="P12">
            <v>32</v>
          </cell>
          <cell r="Q12">
            <v>30</v>
          </cell>
          <cell r="R12">
            <v>-960</v>
          </cell>
          <cell r="U12">
            <v>-9</v>
          </cell>
          <cell r="V12">
            <v>6.13</v>
          </cell>
          <cell r="W12">
            <v>0.2</v>
          </cell>
        </row>
        <row r="13">
          <cell r="D13" t="str">
            <v>009359027000481</v>
          </cell>
          <cell r="E13">
            <v>30</v>
          </cell>
          <cell r="F13">
            <v>53.9</v>
          </cell>
          <cell r="H13" t="str">
            <v>НН</v>
          </cell>
          <cell r="I13">
            <v>1</v>
          </cell>
          <cell r="K13" t="str">
            <v>Сайт</v>
          </cell>
          <cell r="L13" t="str">
            <v>C</v>
          </cell>
          <cell r="M13">
            <v>3.81</v>
          </cell>
          <cell r="N13">
            <v>22032</v>
          </cell>
          <cell r="O13">
            <v>22105</v>
          </cell>
          <cell r="P13">
            <v>73</v>
          </cell>
          <cell r="Q13">
            <v>80</v>
          </cell>
          <cell r="R13">
            <v>-5840</v>
          </cell>
          <cell r="U13">
            <v>-17</v>
          </cell>
          <cell r="V13">
            <v>6.13</v>
          </cell>
          <cell r="W13">
            <v>0.42</v>
          </cell>
        </row>
        <row r="14">
          <cell r="D14" t="str">
            <v>009359027000517</v>
          </cell>
          <cell r="E14">
            <v>30</v>
          </cell>
          <cell r="F14">
            <v>53.9</v>
          </cell>
          <cell r="H14" t="str">
            <v>НН</v>
          </cell>
          <cell r="I14">
            <v>1</v>
          </cell>
          <cell r="J14" t="str">
            <v>День (2-х зонный)</v>
          </cell>
          <cell r="K14" t="str">
            <v>Сайт</v>
          </cell>
          <cell r="L14" t="str">
            <v>C</v>
          </cell>
          <cell r="M14">
            <v>100</v>
          </cell>
          <cell r="N14">
            <v>20914</v>
          </cell>
          <cell r="O14">
            <v>20971</v>
          </cell>
          <cell r="P14">
            <v>57</v>
          </cell>
          <cell r="Q14">
            <v>80</v>
          </cell>
          <cell r="R14">
            <v>-4560</v>
          </cell>
          <cell r="U14">
            <v>6</v>
          </cell>
          <cell r="V14">
            <v>6.13</v>
          </cell>
          <cell r="W14">
            <v>0.42</v>
          </cell>
        </row>
        <row r="15">
          <cell r="D15" t="str">
            <v>1171294N172287</v>
          </cell>
          <cell r="E15">
            <v>30</v>
          </cell>
          <cell r="F15">
            <v>2</v>
          </cell>
          <cell r="H15" t="str">
            <v>НН</v>
          </cell>
          <cell r="I15">
            <v>1</v>
          </cell>
          <cell r="J15" t="str">
            <v>Ночь (2-х зонный)</v>
          </cell>
          <cell r="K15" t="str">
            <v>ЛО</v>
          </cell>
          <cell r="L15" t="str">
            <v>C</v>
          </cell>
          <cell r="M15">
            <v>100</v>
          </cell>
          <cell r="N15">
            <v>27577</v>
          </cell>
          <cell r="O15">
            <v>27751</v>
          </cell>
          <cell r="P15">
            <v>174</v>
          </cell>
          <cell r="Q15">
            <v>1</v>
          </cell>
          <cell r="R15">
            <v>-174</v>
          </cell>
          <cell r="U15">
            <v>-1</v>
          </cell>
          <cell r="V15">
            <v>6.13</v>
          </cell>
          <cell r="W15">
            <v>0.42</v>
          </cell>
        </row>
        <row r="16">
          <cell r="D16" t="str">
            <v>009073023009053</v>
          </cell>
          <cell r="E16">
            <v>30</v>
          </cell>
          <cell r="F16">
            <v>4</v>
          </cell>
          <cell r="H16" t="str">
            <v>НН</v>
          </cell>
          <cell r="I16">
            <v>1</v>
          </cell>
          <cell r="K16" t="str">
            <v>ЛО</v>
          </cell>
          <cell r="L16" t="str">
            <v>C</v>
          </cell>
          <cell r="M16">
            <v>100</v>
          </cell>
          <cell r="N16">
            <v>1970</v>
          </cell>
          <cell r="O16">
            <v>2104</v>
          </cell>
          <cell r="P16">
            <v>134</v>
          </cell>
          <cell r="Q16">
            <v>1</v>
          </cell>
          <cell r="R16">
            <v>-134</v>
          </cell>
          <cell r="U16">
            <v>6</v>
          </cell>
          <cell r="V16">
            <v>6.13</v>
          </cell>
          <cell r="W16">
            <v>7.0000000000000007E-2</v>
          </cell>
        </row>
        <row r="17">
          <cell r="D17" t="str">
            <v>425994</v>
          </cell>
          <cell r="E17">
            <v>30</v>
          </cell>
          <cell r="F17">
            <v>2</v>
          </cell>
          <cell r="H17" t="str">
            <v>НН</v>
          </cell>
          <cell r="I17">
            <v>1</v>
          </cell>
          <cell r="K17" t="str">
            <v>ЛО</v>
          </cell>
          <cell r="L17" t="str">
            <v>C</v>
          </cell>
          <cell r="M17">
            <v>100</v>
          </cell>
          <cell r="N17">
            <v>2403</v>
          </cell>
          <cell r="O17">
            <v>2530</v>
          </cell>
          <cell r="P17">
            <v>127</v>
          </cell>
          <cell r="Q17">
            <v>1</v>
          </cell>
          <cell r="R17">
            <v>-127</v>
          </cell>
          <cell r="U17">
            <v>8</v>
          </cell>
          <cell r="V17">
            <v>4.17</v>
          </cell>
          <cell r="W17">
            <v>0.1</v>
          </cell>
          <cell r="X17">
            <v>-518</v>
          </cell>
        </row>
        <row r="18">
          <cell r="D18" t="str">
            <v>0011074073003156</v>
          </cell>
          <cell r="E18">
            <v>30</v>
          </cell>
          <cell r="F18">
            <v>2</v>
          </cell>
          <cell r="H18" t="str">
            <v>НН</v>
          </cell>
          <cell r="I18">
            <v>1</v>
          </cell>
          <cell r="K18" t="str">
            <v>ЛО</v>
          </cell>
          <cell r="L18" t="str">
            <v>C</v>
          </cell>
          <cell r="M18">
            <v>100</v>
          </cell>
          <cell r="N18">
            <v>82320</v>
          </cell>
          <cell r="O18">
            <v>82501</v>
          </cell>
          <cell r="P18">
            <v>181</v>
          </cell>
          <cell r="Q18">
            <v>1</v>
          </cell>
          <cell r="R18">
            <v>-181</v>
          </cell>
          <cell r="U18">
            <v>-2</v>
          </cell>
          <cell r="V18">
            <v>1.83</v>
          </cell>
          <cell r="W18">
            <v>0.1</v>
          </cell>
        </row>
        <row r="19">
          <cell r="D19" t="str">
            <v>418026</v>
          </cell>
          <cell r="E19">
            <v>30</v>
          </cell>
          <cell r="F19">
            <v>4</v>
          </cell>
          <cell r="H19" t="str">
            <v>НН</v>
          </cell>
          <cell r="I19">
            <v>1</v>
          </cell>
          <cell r="K19" t="str">
            <v>ЛО</v>
          </cell>
          <cell r="L19" t="str">
            <v>C</v>
          </cell>
          <cell r="M19">
            <v>100</v>
          </cell>
          <cell r="N19">
            <v>188</v>
          </cell>
          <cell r="O19">
            <v>188</v>
          </cell>
          <cell r="P19">
            <v>218.93799999999999</v>
          </cell>
          <cell r="Q19">
            <v>1</v>
          </cell>
          <cell r="R19">
            <v>-219</v>
          </cell>
        </row>
        <row r="20">
          <cell r="D20" t="str">
            <v>425853</v>
          </cell>
          <cell r="E20">
            <v>30</v>
          </cell>
          <cell r="F20">
            <v>3</v>
          </cell>
          <cell r="H20" t="str">
            <v>НН</v>
          </cell>
          <cell r="I20">
            <v>1</v>
          </cell>
          <cell r="K20" t="str">
            <v>ЛО</v>
          </cell>
          <cell r="L20" t="str">
            <v>C</v>
          </cell>
          <cell r="M20">
            <v>100</v>
          </cell>
          <cell r="N20">
            <v>22760</v>
          </cell>
          <cell r="O20">
            <v>22858</v>
          </cell>
          <cell r="P20">
            <v>98</v>
          </cell>
          <cell r="Q20">
            <v>1</v>
          </cell>
          <cell r="R20">
            <v>-98</v>
          </cell>
        </row>
        <row r="21">
          <cell r="D21" t="str">
            <v>003571</v>
          </cell>
          <cell r="E21">
            <v>30</v>
          </cell>
          <cell r="F21">
            <v>4</v>
          </cell>
          <cell r="H21" t="str">
            <v>НН</v>
          </cell>
          <cell r="I21">
            <v>1</v>
          </cell>
          <cell r="K21" t="str">
            <v>ЛО</v>
          </cell>
          <cell r="L21" t="str">
            <v>C</v>
          </cell>
          <cell r="M21">
            <v>100</v>
          </cell>
          <cell r="N21">
            <v>3064</v>
          </cell>
          <cell r="O21">
            <v>3153</v>
          </cell>
          <cell r="P21">
            <v>89</v>
          </cell>
          <cell r="Q21">
            <v>1</v>
          </cell>
          <cell r="R21">
            <v>-89</v>
          </cell>
          <cell r="S21">
            <v>-244</v>
          </cell>
          <cell r="U21">
            <v>545</v>
          </cell>
          <cell r="V21">
            <v>536.97</v>
          </cell>
          <cell r="W21">
            <v>1.43</v>
          </cell>
          <cell r="X21">
            <v>-67</v>
          </cell>
        </row>
        <row r="22">
          <cell r="D22" t="str">
            <v>009839</v>
          </cell>
          <cell r="E22">
            <v>30</v>
          </cell>
          <cell r="F22">
            <v>4</v>
          </cell>
          <cell r="H22" t="str">
            <v>НН</v>
          </cell>
          <cell r="I22">
            <v>1</v>
          </cell>
          <cell r="K22" t="str">
            <v>ЛО</v>
          </cell>
          <cell r="L22" t="str">
            <v>C</v>
          </cell>
          <cell r="M22">
            <v>100</v>
          </cell>
          <cell r="N22">
            <v>3141</v>
          </cell>
          <cell r="O22">
            <v>3331</v>
          </cell>
          <cell r="P22">
            <v>190</v>
          </cell>
          <cell r="Q22">
            <v>1</v>
          </cell>
          <cell r="R22">
            <v>-190</v>
          </cell>
          <cell r="S22">
            <v>-1595</v>
          </cell>
          <cell r="U22">
            <v>-2</v>
          </cell>
          <cell r="V22">
            <v>536.97</v>
          </cell>
          <cell r="W22">
            <v>0.55000000000000004</v>
          </cell>
        </row>
        <row r="23">
          <cell r="D23" t="str">
            <v>003586</v>
          </cell>
          <cell r="E23">
            <v>30</v>
          </cell>
          <cell r="F23">
            <v>2</v>
          </cell>
          <cell r="H23" t="str">
            <v>НН</v>
          </cell>
          <cell r="I23">
            <v>1</v>
          </cell>
          <cell r="K23" t="str">
            <v>ЛО</v>
          </cell>
          <cell r="L23" t="str">
            <v>C</v>
          </cell>
          <cell r="M23">
            <v>100</v>
          </cell>
          <cell r="N23">
            <v>3442</v>
          </cell>
          <cell r="O23">
            <v>3525</v>
          </cell>
          <cell r="P23">
            <v>83</v>
          </cell>
          <cell r="Q23">
            <v>1</v>
          </cell>
          <cell r="R23">
            <v>-83</v>
          </cell>
          <cell r="W23">
            <v>0.3</v>
          </cell>
        </row>
        <row r="24">
          <cell r="D24" t="str">
            <v>171183</v>
          </cell>
          <cell r="E24">
            <v>30</v>
          </cell>
          <cell r="F24">
            <v>3.2</v>
          </cell>
          <cell r="H24" t="str">
            <v>НН</v>
          </cell>
          <cell r="I24">
            <v>1</v>
          </cell>
          <cell r="K24" t="str">
            <v>Сайт</v>
          </cell>
          <cell r="L24" t="str">
            <v>C</v>
          </cell>
          <cell r="M24">
            <v>100</v>
          </cell>
          <cell r="N24">
            <v>52298</v>
          </cell>
          <cell r="O24">
            <v>52799</v>
          </cell>
          <cell r="P24">
            <v>501</v>
          </cell>
          <cell r="Q24">
            <v>1</v>
          </cell>
          <cell r="R24">
            <v>-501</v>
          </cell>
          <cell r="U24">
            <v>-2</v>
          </cell>
          <cell r="V24">
            <v>1.83</v>
          </cell>
          <cell r="W24">
            <v>0.03</v>
          </cell>
        </row>
        <row r="25">
          <cell r="D25" t="str">
            <v>011088072004648</v>
          </cell>
          <cell r="E25">
            <v>30</v>
          </cell>
          <cell r="F25">
            <v>3</v>
          </cell>
          <cell r="H25" t="str">
            <v>НН</v>
          </cell>
          <cell r="I25">
            <v>1</v>
          </cell>
          <cell r="K25" t="str">
            <v>Сайт</v>
          </cell>
          <cell r="L25" t="str">
            <v>C</v>
          </cell>
          <cell r="M25">
            <v>100</v>
          </cell>
          <cell r="N25">
            <v>11089</v>
          </cell>
          <cell r="O25">
            <v>11137</v>
          </cell>
          <cell r="P25">
            <v>48</v>
          </cell>
          <cell r="Q25">
            <v>100</v>
          </cell>
          <cell r="R25">
            <v>-4800</v>
          </cell>
          <cell r="X25">
            <v>4</v>
          </cell>
        </row>
        <row r="26">
          <cell r="D26" t="str">
            <v>000585</v>
          </cell>
          <cell r="E26">
            <v>30</v>
          </cell>
          <cell r="F26">
            <v>2</v>
          </cell>
          <cell r="H26" t="str">
            <v>НН</v>
          </cell>
          <cell r="I26">
            <v>1</v>
          </cell>
          <cell r="K26" t="str">
            <v>Сайт</v>
          </cell>
          <cell r="L26" t="str">
            <v>C</v>
          </cell>
          <cell r="M26">
            <v>100</v>
          </cell>
          <cell r="N26">
            <v>6099</v>
          </cell>
          <cell r="O26">
            <v>6154</v>
          </cell>
          <cell r="P26">
            <v>55</v>
          </cell>
          <cell r="Q26">
            <v>100</v>
          </cell>
          <cell r="R26">
            <v>-5500</v>
          </cell>
        </row>
        <row r="27">
          <cell r="D27" t="str">
            <v>011070081003173</v>
          </cell>
          <cell r="E27">
            <v>30</v>
          </cell>
          <cell r="F27">
            <v>12</v>
          </cell>
          <cell r="H27" t="str">
            <v>НН</v>
          </cell>
          <cell r="I27">
            <v>1</v>
          </cell>
          <cell r="K27" t="str">
            <v>Сайт</v>
          </cell>
          <cell r="L27" t="str">
            <v>C</v>
          </cell>
          <cell r="M27">
            <v>100</v>
          </cell>
          <cell r="N27">
            <v>3793</v>
          </cell>
          <cell r="O27">
            <v>3816</v>
          </cell>
          <cell r="P27">
            <v>23</v>
          </cell>
          <cell r="Q27">
            <v>30</v>
          </cell>
          <cell r="R27">
            <v>-690</v>
          </cell>
        </row>
        <row r="28">
          <cell r="D28" t="str">
            <v>03020874</v>
          </cell>
          <cell r="E28">
            <v>30</v>
          </cell>
          <cell r="F28">
            <v>3</v>
          </cell>
          <cell r="H28" t="str">
            <v>СН2</v>
          </cell>
          <cell r="I28">
            <v>1</v>
          </cell>
          <cell r="K28" t="str">
            <v>К.О. РЖД</v>
          </cell>
          <cell r="L28" t="str">
            <v>C</v>
          </cell>
          <cell r="M28">
            <v>100</v>
          </cell>
          <cell r="N28">
            <v>28105.4</v>
          </cell>
          <cell r="O28">
            <v>87416.096000000005</v>
          </cell>
          <cell r="P28">
            <v>405.71900000001199</v>
          </cell>
          <cell r="Q28">
            <v>160</v>
          </cell>
          <cell r="R28">
            <v>-406</v>
          </cell>
          <cell r="V28">
            <v>0.17</v>
          </cell>
          <cell r="W28">
            <v>0.03</v>
          </cell>
          <cell r="X28">
            <v>610</v>
          </cell>
        </row>
        <row r="29">
          <cell r="D29" t="str">
            <v>03020875</v>
          </cell>
          <cell r="E29">
            <v>30</v>
          </cell>
          <cell r="F29">
            <v>15</v>
          </cell>
          <cell r="H29" t="str">
            <v>СН2</v>
          </cell>
          <cell r="I29">
            <v>1</v>
          </cell>
          <cell r="K29" t="str">
            <v>К.О. РЖД</v>
          </cell>
          <cell r="L29" t="str">
            <v>C</v>
          </cell>
          <cell r="M29">
            <v>100</v>
          </cell>
          <cell r="N29">
            <v>24126.5</v>
          </cell>
          <cell r="O29">
            <v>399137</v>
          </cell>
          <cell r="P29">
            <v>235.5</v>
          </cell>
          <cell r="Q29">
            <v>160</v>
          </cell>
          <cell r="R29">
            <v>37680</v>
          </cell>
          <cell r="U29">
            <v>31</v>
          </cell>
          <cell r="W29">
            <v>0.08</v>
          </cell>
          <cell r="X29">
            <v>610</v>
          </cell>
        </row>
        <row r="30">
          <cell r="D30" t="str">
            <v>7200023484</v>
          </cell>
          <cell r="E30">
            <v>31</v>
          </cell>
          <cell r="F30">
            <v>20</v>
          </cell>
          <cell r="H30" t="str">
            <v>СН2</v>
          </cell>
          <cell r="I30">
            <v>1</v>
          </cell>
          <cell r="K30" t="str">
            <v>К.О. РЖД</v>
          </cell>
          <cell r="L30" t="str">
            <v>C</v>
          </cell>
          <cell r="M30">
            <v>100</v>
          </cell>
          <cell r="N30">
            <v>711081.07200000004</v>
          </cell>
          <cell r="O30">
            <v>716232.26100000006</v>
          </cell>
          <cell r="P30">
            <v>5151.1890000000103</v>
          </cell>
          <cell r="Q30">
            <v>1</v>
          </cell>
          <cell r="R30">
            <v>-5151</v>
          </cell>
          <cell r="U30">
            <v>3</v>
          </cell>
          <cell r="X30">
            <v>544</v>
          </cell>
        </row>
        <row r="31">
          <cell r="D31" t="str">
            <v>0865580602797538</v>
          </cell>
          <cell r="E31">
            <v>30</v>
          </cell>
          <cell r="F31">
            <v>18</v>
          </cell>
          <cell r="H31" t="str">
            <v>НН</v>
          </cell>
          <cell r="I31">
            <v>1</v>
          </cell>
          <cell r="K31" t="str">
            <v>ЛО</v>
          </cell>
          <cell r="L31" t="str">
            <v>C</v>
          </cell>
          <cell r="M31">
            <v>100</v>
          </cell>
          <cell r="N31">
            <v>41010</v>
          </cell>
          <cell r="O31">
            <v>47481</v>
          </cell>
          <cell r="P31">
            <v>6471</v>
          </cell>
          <cell r="Q31">
            <v>1</v>
          </cell>
          <cell r="R31">
            <v>-6471</v>
          </cell>
        </row>
        <row r="32">
          <cell r="D32" t="str">
            <v>05028371</v>
          </cell>
          <cell r="E32">
            <v>30</v>
          </cell>
          <cell r="F32">
            <v>138</v>
          </cell>
          <cell r="H32" t="str">
            <v>НН</v>
          </cell>
          <cell r="I32">
            <v>1</v>
          </cell>
          <cell r="K32" t="str">
            <v>ЛО</v>
          </cell>
          <cell r="L32" t="str">
            <v>C</v>
          </cell>
          <cell r="M32">
            <v>100</v>
          </cell>
          <cell r="N32">
            <v>126194</v>
          </cell>
          <cell r="O32">
            <v>131871</v>
          </cell>
          <cell r="P32">
            <v>5677</v>
          </cell>
          <cell r="Q32">
            <v>1</v>
          </cell>
          <cell r="R32">
            <v>-5677</v>
          </cell>
          <cell r="W32">
            <v>0.56000000000000005</v>
          </cell>
        </row>
        <row r="33">
          <cell r="D33" t="str">
            <v>707935</v>
          </cell>
          <cell r="E33">
            <v>30</v>
          </cell>
          <cell r="F33">
            <v>20</v>
          </cell>
          <cell r="H33" t="str">
            <v>НН</v>
          </cell>
          <cell r="I33">
            <v>1</v>
          </cell>
          <cell r="K33" t="str">
            <v>ЛО</v>
          </cell>
          <cell r="L33" t="str">
            <v>C</v>
          </cell>
          <cell r="M33">
            <v>100</v>
          </cell>
          <cell r="N33">
            <v>164242</v>
          </cell>
          <cell r="O33">
            <v>170405</v>
          </cell>
          <cell r="P33">
            <v>6163</v>
          </cell>
          <cell r="Q33">
            <v>1</v>
          </cell>
          <cell r="R33">
            <v>-6163</v>
          </cell>
          <cell r="W33">
            <v>1.0900000000000001</v>
          </cell>
        </row>
        <row r="34">
          <cell r="D34" t="str">
            <v>403659</v>
          </cell>
          <cell r="E34">
            <v>30</v>
          </cell>
          <cell r="F34">
            <v>10</v>
          </cell>
          <cell r="H34" t="str">
            <v>НН</v>
          </cell>
          <cell r="I34">
            <v>1</v>
          </cell>
          <cell r="K34" t="str">
            <v>ЛО</v>
          </cell>
          <cell r="L34" t="str">
            <v>C</v>
          </cell>
          <cell r="M34">
            <v>100</v>
          </cell>
          <cell r="N34">
            <v>192266</v>
          </cell>
          <cell r="O34">
            <v>198600</v>
          </cell>
          <cell r="P34">
            <v>6334</v>
          </cell>
          <cell r="Q34">
            <v>1</v>
          </cell>
          <cell r="R34">
            <v>-6334</v>
          </cell>
          <cell r="U34">
            <v>-1</v>
          </cell>
          <cell r="W34">
            <v>0.19</v>
          </cell>
        </row>
        <row r="35">
          <cell r="D35" t="str">
            <v>5729377</v>
          </cell>
          <cell r="E35">
            <v>30</v>
          </cell>
          <cell r="F35">
            <v>90</v>
          </cell>
          <cell r="H35" t="str">
            <v>НН</v>
          </cell>
          <cell r="I35">
            <v>1</v>
          </cell>
          <cell r="K35" t="str">
            <v>ЛО</v>
          </cell>
          <cell r="L35" t="str">
            <v>C</v>
          </cell>
          <cell r="M35">
            <v>100</v>
          </cell>
          <cell r="N35">
            <v>99330</v>
          </cell>
          <cell r="O35">
            <v>104745</v>
          </cell>
          <cell r="P35">
            <v>5415</v>
          </cell>
          <cell r="Q35">
            <v>1</v>
          </cell>
          <cell r="R35">
            <v>-5415</v>
          </cell>
          <cell r="U35">
            <v>-1</v>
          </cell>
          <cell r="W35">
            <v>1.1000000000000001</v>
          </cell>
        </row>
        <row r="36">
          <cell r="D36" t="str">
            <v>05021094</v>
          </cell>
          <cell r="E36">
            <v>30</v>
          </cell>
          <cell r="F36">
            <v>2</v>
          </cell>
          <cell r="H36" t="str">
            <v>НН</v>
          </cell>
          <cell r="I36">
            <v>1</v>
          </cell>
          <cell r="K36" t="str">
            <v>ЛО</v>
          </cell>
          <cell r="L36" t="str">
            <v>C</v>
          </cell>
          <cell r="M36">
            <v>100</v>
          </cell>
          <cell r="N36">
            <v>215851</v>
          </cell>
          <cell r="O36">
            <v>221063</v>
          </cell>
          <cell r="P36">
            <v>5212</v>
          </cell>
          <cell r="Q36">
            <v>1</v>
          </cell>
          <cell r="R36">
            <v>-5212</v>
          </cell>
          <cell r="W36">
            <v>1.7</v>
          </cell>
        </row>
        <row r="37">
          <cell r="D37" t="str">
            <v>1888315</v>
          </cell>
          <cell r="E37">
            <v>30</v>
          </cell>
          <cell r="F37">
            <v>3</v>
          </cell>
          <cell r="H37" t="str">
            <v>СН2</v>
          </cell>
          <cell r="I37">
            <v>1</v>
          </cell>
          <cell r="K37" t="str">
            <v>Получено Ограничен</v>
          </cell>
          <cell r="L37" t="str">
            <v>C</v>
          </cell>
          <cell r="M37">
            <v>100</v>
          </cell>
          <cell r="N37">
            <v>8376</v>
          </cell>
          <cell r="O37">
            <v>0</v>
          </cell>
          <cell r="P37">
            <v>2020</v>
          </cell>
          <cell r="Q37">
            <v>30</v>
          </cell>
          <cell r="R37">
            <v>-2020</v>
          </cell>
          <cell r="U37">
            <v>3</v>
          </cell>
          <cell r="W37">
            <v>0.55000000000000004</v>
          </cell>
          <cell r="X37">
            <v>544</v>
          </cell>
        </row>
        <row r="38">
          <cell r="D38" t="str">
            <v>197267</v>
          </cell>
          <cell r="E38">
            <v>31</v>
          </cell>
          <cell r="F38">
            <v>2</v>
          </cell>
          <cell r="H38" t="str">
            <v>НН</v>
          </cell>
          <cell r="I38">
            <v>1</v>
          </cell>
          <cell r="K38" t="str">
            <v>Получено Ограничен</v>
          </cell>
          <cell r="L38" t="str">
            <v>C</v>
          </cell>
          <cell r="M38">
            <v>100</v>
          </cell>
          <cell r="N38">
            <v>0</v>
          </cell>
          <cell r="O38">
            <v>0</v>
          </cell>
          <cell r="P38">
            <v>833</v>
          </cell>
          <cell r="Q38">
            <v>1</v>
          </cell>
          <cell r="R38">
            <v>-833</v>
          </cell>
          <cell r="W38">
            <v>0.32200000000000001</v>
          </cell>
          <cell r="X38">
            <v>1352</v>
          </cell>
        </row>
        <row r="39">
          <cell r="D39" t="str">
            <v>61130290</v>
          </cell>
          <cell r="E39">
            <v>30</v>
          </cell>
          <cell r="F39">
            <v>1.5</v>
          </cell>
          <cell r="H39" t="str">
            <v>СН2</v>
          </cell>
          <cell r="I39">
            <v>1</v>
          </cell>
          <cell r="K39" t="str">
            <v>ЛО</v>
          </cell>
          <cell r="L39" t="str">
            <v>C</v>
          </cell>
          <cell r="M39">
            <v>100</v>
          </cell>
          <cell r="N39">
            <v>677</v>
          </cell>
          <cell r="O39">
            <v>896</v>
          </cell>
          <cell r="P39">
            <v>219</v>
          </cell>
          <cell r="Q39">
            <v>60</v>
          </cell>
          <cell r="R39">
            <v>-13140</v>
          </cell>
          <cell r="W39">
            <v>0.35199999999999998</v>
          </cell>
        </row>
        <row r="40">
          <cell r="D40" t="str">
            <v>0711170400096190</v>
          </cell>
          <cell r="E40">
            <v>30</v>
          </cell>
          <cell r="F40">
            <v>1.5</v>
          </cell>
          <cell r="H40" t="str">
            <v>СН2</v>
          </cell>
          <cell r="I40">
            <v>1</v>
          </cell>
          <cell r="K40" t="str">
            <v>ЛО</v>
          </cell>
          <cell r="L40" t="str">
            <v>C</v>
          </cell>
          <cell r="M40">
            <v>100</v>
          </cell>
          <cell r="N40">
            <v>38974</v>
          </cell>
          <cell r="O40">
            <v>39116</v>
          </cell>
          <cell r="P40">
            <v>142</v>
          </cell>
          <cell r="Q40">
            <v>30</v>
          </cell>
          <cell r="R40">
            <v>-4260</v>
          </cell>
          <cell r="W40">
            <v>0.751</v>
          </cell>
        </row>
        <row r="41">
          <cell r="D41" t="str">
            <v>0711170308751078</v>
          </cell>
          <cell r="E41">
            <v>30</v>
          </cell>
          <cell r="F41">
            <v>2</v>
          </cell>
          <cell r="H41" t="str">
            <v>СН2</v>
          </cell>
          <cell r="I41">
            <v>1</v>
          </cell>
          <cell r="K41" t="str">
            <v>ЛО</v>
          </cell>
          <cell r="L41" t="str">
            <v>C</v>
          </cell>
          <cell r="M41">
            <v>100</v>
          </cell>
          <cell r="N41">
            <v>31108</v>
          </cell>
          <cell r="O41">
            <v>31226</v>
          </cell>
          <cell r="P41">
            <v>118</v>
          </cell>
          <cell r="Q41">
            <v>60</v>
          </cell>
          <cell r="R41">
            <v>-7080</v>
          </cell>
          <cell r="W41">
            <v>0.45</v>
          </cell>
        </row>
        <row r="42">
          <cell r="D42" t="str">
            <v>0110700820000560</v>
          </cell>
          <cell r="E42">
            <v>30</v>
          </cell>
          <cell r="F42">
            <v>3</v>
          </cell>
          <cell r="H42" t="str">
            <v>СН2</v>
          </cell>
          <cell r="I42">
            <v>1</v>
          </cell>
          <cell r="K42" t="str">
            <v>ЛО</v>
          </cell>
          <cell r="L42" t="str">
            <v>C</v>
          </cell>
          <cell r="M42">
            <v>100</v>
          </cell>
          <cell r="N42">
            <v>15214</v>
          </cell>
          <cell r="O42">
            <v>15355</v>
          </cell>
          <cell r="P42">
            <v>141</v>
          </cell>
          <cell r="Q42">
            <v>30</v>
          </cell>
          <cell r="R42">
            <v>-4230</v>
          </cell>
          <cell r="W42">
            <v>0.751</v>
          </cell>
        </row>
        <row r="43">
          <cell r="D43" t="str">
            <v>0747770903293451</v>
          </cell>
          <cell r="E43">
            <v>30</v>
          </cell>
          <cell r="F43">
            <v>120</v>
          </cell>
          <cell r="H43" t="str">
            <v>СН2</v>
          </cell>
          <cell r="I43">
            <v>1</v>
          </cell>
          <cell r="K43" t="str">
            <v>ЛО</v>
          </cell>
          <cell r="L43" t="str">
            <v>C</v>
          </cell>
          <cell r="M43">
            <v>100</v>
          </cell>
          <cell r="N43">
            <v>64481</v>
          </cell>
          <cell r="O43">
            <v>64768</v>
          </cell>
          <cell r="P43">
            <v>287</v>
          </cell>
          <cell r="Q43">
            <v>40</v>
          </cell>
          <cell r="R43">
            <v>-11480</v>
          </cell>
          <cell r="W43">
            <v>3.77</v>
          </cell>
          <cell r="X43">
            <v>4</v>
          </cell>
        </row>
        <row r="44">
          <cell r="D44" t="str">
            <v>0711170400099535</v>
          </cell>
          <cell r="E44">
            <v>30</v>
          </cell>
          <cell r="H44" t="str">
            <v>СН2</v>
          </cell>
          <cell r="I44">
            <v>1</v>
          </cell>
          <cell r="K44" t="str">
            <v>Получено Ограничен</v>
          </cell>
          <cell r="L44" t="str">
            <v>C</v>
          </cell>
          <cell r="N44">
            <v>35501.599999999999</v>
          </cell>
          <cell r="O44">
            <v>0</v>
          </cell>
          <cell r="P44">
            <v>1842</v>
          </cell>
          <cell r="Q44">
            <v>120</v>
          </cell>
          <cell r="R44">
            <v>-1842</v>
          </cell>
          <cell r="U44">
            <v>1</v>
          </cell>
          <cell r="X44">
            <v>676</v>
          </cell>
        </row>
        <row r="45">
          <cell r="D45" t="str">
            <v>61819917</v>
          </cell>
          <cell r="E45">
            <v>30</v>
          </cell>
          <cell r="F45">
            <v>105</v>
          </cell>
          <cell r="H45" t="str">
            <v>СН2</v>
          </cell>
          <cell r="I45">
            <v>1</v>
          </cell>
          <cell r="K45" t="str">
            <v>Получено Ограничен</v>
          </cell>
          <cell r="L45" t="str">
            <v>C</v>
          </cell>
          <cell r="M45">
            <v>100</v>
          </cell>
          <cell r="N45">
            <v>58893.9</v>
          </cell>
          <cell r="O45">
            <v>0</v>
          </cell>
          <cell r="P45">
            <v>225</v>
          </cell>
          <cell r="Q45">
            <v>120</v>
          </cell>
          <cell r="R45">
            <v>-225</v>
          </cell>
          <cell r="U45">
            <v>10</v>
          </cell>
          <cell r="W45">
            <v>0.8</v>
          </cell>
          <cell r="X45">
            <v>676</v>
          </cell>
        </row>
        <row r="46">
          <cell r="D46" t="str">
            <v>05047981</v>
          </cell>
          <cell r="E46">
            <v>31</v>
          </cell>
          <cell r="F46">
            <v>105</v>
          </cell>
          <cell r="H46" t="str">
            <v>НН</v>
          </cell>
          <cell r="I46">
            <v>1</v>
          </cell>
          <cell r="K46" t="str">
            <v>Получено Ограничен</v>
          </cell>
          <cell r="L46" t="str">
            <v>C</v>
          </cell>
          <cell r="N46">
            <v>0</v>
          </cell>
          <cell r="O46">
            <v>0</v>
          </cell>
          <cell r="P46">
            <v>2171</v>
          </cell>
          <cell r="Q46">
            <v>40</v>
          </cell>
          <cell r="R46">
            <v>-2171</v>
          </cell>
          <cell r="U46">
            <v>2</v>
          </cell>
          <cell r="W46">
            <v>0.28999999999999998</v>
          </cell>
          <cell r="X46">
            <v>1088</v>
          </cell>
        </row>
        <row r="47">
          <cell r="D47" t="str">
            <v>53835610054</v>
          </cell>
          <cell r="E47">
            <v>30</v>
          </cell>
          <cell r="H47" t="str">
            <v>НН</v>
          </cell>
          <cell r="I47">
            <v>1</v>
          </cell>
          <cell r="K47" t="str">
            <v>ЛО</v>
          </cell>
          <cell r="L47" t="str">
            <v>C</v>
          </cell>
          <cell r="M47">
            <v>100</v>
          </cell>
          <cell r="N47">
            <v>63482</v>
          </cell>
          <cell r="O47">
            <v>64007</v>
          </cell>
          <cell r="P47">
            <v>525</v>
          </cell>
          <cell r="Q47">
            <v>30</v>
          </cell>
          <cell r="R47">
            <v>-15750</v>
          </cell>
          <cell r="U47">
            <v>2</v>
          </cell>
          <cell r="X47">
            <v>401</v>
          </cell>
        </row>
        <row r="48">
          <cell r="D48" t="str">
            <v>008656014000554</v>
          </cell>
          <cell r="E48">
            <v>30</v>
          </cell>
          <cell r="H48" t="str">
            <v>НН</v>
          </cell>
          <cell r="I48">
            <v>1</v>
          </cell>
          <cell r="K48" t="str">
            <v>ЛО</v>
          </cell>
          <cell r="L48" t="str">
            <v>C</v>
          </cell>
          <cell r="M48">
            <v>100</v>
          </cell>
          <cell r="N48">
            <v>41739</v>
          </cell>
          <cell r="O48">
            <v>42101</v>
          </cell>
          <cell r="P48">
            <v>362</v>
          </cell>
          <cell r="Q48">
            <v>30</v>
          </cell>
          <cell r="R48">
            <v>-10860</v>
          </cell>
          <cell r="U48">
            <v>22</v>
          </cell>
        </row>
        <row r="49">
          <cell r="D49" t="str">
            <v>0747180704100474</v>
          </cell>
          <cell r="E49">
            <v>30</v>
          </cell>
          <cell r="H49" t="str">
            <v>НН</v>
          </cell>
          <cell r="I49">
            <v>1</v>
          </cell>
          <cell r="K49" t="str">
            <v>ЛО</v>
          </cell>
          <cell r="L49" t="str">
            <v>C</v>
          </cell>
          <cell r="M49">
            <v>100</v>
          </cell>
          <cell r="N49">
            <v>133766</v>
          </cell>
          <cell r="O49">
            <v>133766</v>
          </cell>
          <cell r="P49">
            <v>526</v>
          </cell>
          <cell r="Q49">
            <v>1</v>
          </cell>
          <cell r="R49">
            <v>-526</v>
          </cell>
          <cell r="U49">
            <v>-4</v>
          </cell>
          <cell r="W49">
            <v>0.98</v>
          </cell>
        </row>
        <row r="50">
          <cell r="D50" t="str">
            <v>0747870708982236</v>
          </cell>
          <cell r="E50">
            <v>30</v>
          </cell>
          <cell r="F50">
            <v>25</v>
          </cell>
          <cell r="H50" t="str">
            <v>СН2</v>
          </cell>
          <cell r="I50">
            <v>1</v>
          </cell>
          <cell r="K50" t="str">
            <v>ЛО</v>
          </cell>
          <cell r="L50" t="str">
            <v>C</v>
          </cell>
          <cell r="M50">
            <v>100</v>
          </cell>
          <cell r="N50">
            <v>54060</v>
          </cell>
          <cell r="O50">
            <v>54404</v>
          </cell>
          <cell r="P50">
            <v>344</v>
          </cell>
          <cell r="Q50">
            <v>1</v>
          </cell>
          <cell r="R50">
            <v>-344</v>
          </cell>
          <cell r="U50">
            <v>-4</v>
          </cell>
          <cell r="V50">
            <v>4.17</v>
          </cell>
          <cell r="W50">
            <v>0.04</v>
          </cell>
        </row>
        <row r="51">
          <cell r="D51" t="str">
            <v>0747870708982564</v>
          </cell>
          <cell r="E51">
            <v>30</v>
          </cell>
          <cell r="F51">
            <v>25</v>
          </cell>
          <cell r="G51">
            <v>744</v>
          </cell>
          <cell r="H51" t="str">
            <v>СН2</v>
          </cell>
          <cell r="I51">
            <v>1</v>
          </cell>
          <cell r="J51" t="str">
            <v>МАКСМОЩ</v>
          </cell>
          <cell r="K51" t="str">
            <v>ЛО</v>
          </cell>
          <cell r="L51" t="str">
            <v>C</v>
          </cell>
          <cell r="M51">
            <v>100</v>
          </cell>
          <cell r="N51">
            <v>945837</v>
          </cell>
          <cell r="O51">
            <v>945906</v>
          </cell>
          <cell r="P51">
            <v>69</v>
          </cell>
          <cell r="Q51">
            <v>1</v>
          </cell>
          <cell r="R51">
            <v>-69</v>
          </cell>
          <cell r="S51">
            <v>-15</v>
          </cell>
          <cell r="U51">
            <v>-2</v>
          </cell>
          <cell r="W51">
            <v>2.31</v>
          </cell>
        </row>
        <row r="52">
          <cell r="D52" t="str">
            <v>008656014000485</v>
          </cell>
          <cell r="E52">
            <v>30</v>
          </cell>
          <cell r="F52">
            <v>76</v>
          </cell>
          <cell r="H52" t="str">
            <v>СН2</v>
          </cell>
          <cell r="I52">
            <v>1</v>
          </cell>
          <cell r="K52" t="str">
            <v>Получено Ограничен</v>
          </cell>
          <cell r="L52" t="str">
            <v>C</v>
          </cell>
          <cell r="M52">
            <v>100</v>
          </cell>
          <cell r="N52">
            <v>73395.8</v>
          </cell>
          <cell r="O52">
            <v>0</v>
          </cell>
          <cell r="P52">
            <v>2590</v>
          </cell>
          <cell r="Q52">
            <v>60</v>
          </cell>
          <cell r="R52">
            <v>-2590</v>
          </cell>
          <cell r="T52">
            <v>-890</v>
          </cell>
          <cell r="W52">
            <v>1.17</v>
          </cell>
          <cell r="X52">
            <v>544</v>
          </cell>
        </row>
        <row r="53">
          <cell r="D53" t="str">
            <v>0747770803109777</v>
          </cell>
          <cell r="E53">
            <v>30</v>
          </cell>
          <cell r="H53" t="str">
            <v>СН2</v>
          </cell>
          <cell r="I53">
            <v>1</v>
          </cell>
          <cell r="K53" t="str">
            <v>Получено Ограничен</v>
          </cell>
          <cell r="L53" t="str">
            <v>C</v>
          </cell>
          <cell r="N53">
            <v>1</v>
          </cell>
          <cell r="O53">
            <v>0</v>
          </cell>
          <cell r="P53">
            <v>1096</v>
          </cell>
          <cell r="Q53">
            <v>60</v>
          </cell>
          <cell r="R53">
            <v>-1096</v>
          </cell>
          <cell r="U53">
            <v>2</v>
          </cell>
          <cell r="W53">
            <v>0.37</v>
          </cell>
          <cell r="X53">
            <v>544</v>
          </cell>
        </row>
        <row r="54">
          <cell r="D54" t="str">
            <v>7200125969</v>
          </cell>
          <cell r="E54">
            <v>31</v>
          </cell>
          <cell r="H54" t="str">
            <v>НН</v>
          </cell>
          <cell r="I54">
            <v>1</v>
          </cell>
          <cell r="K54" t="str">
            <v>К.О. РЖД</v>
          </cell>
          <cell r="L54" t="str">
            <v>C</v>
          </cell>
          <cell r="M54">
            <v>100</v>
          </cell>
          <cell r="N54">
            <v>47117.957999999999</v>
          </cell>
          <cell r="O54">
            <v>47401.245000000003</v>
          </cell>
          <cell r="P54">
            <v>283.28700000000401</v>
          </cell>
          <cell r="Q54">
            <v>40</v>
          </cell>
          <cell r="R54">
            <v>-11331</v>
          </cell>
          <cell r="S54">
            <v>676</v>
          </cell>
          <cell r="U54">
            <v>90</v>
          </cell>
          <cell r="X54">
            <v>311</v>
          </cell>
        </row>
        <row r="55">
          <cell r="D55" t="str">
            <v>011321160088503</v>
          </cell>
          <cell r="E55">
            <v>30</v>
          </cell>
          <cell r="F55">
            <v>65</v>
          </cell>
          <cell r="G55">
            <v>720</v>
          </cell>
          <cell r="H55" t="str">
            <v>СН2</v>
          </cell>
          <cell r="I55">
            <v>1</v>
          </cell>
          <cell r="J55" t="str">
            <v>МАКСМОЩ</v>
          </cell>
          <cell r="K55" t="str">
            <v>ЛО</v>
          </cell>
          <cell r="L55" t="str">
            <v>C</v>
          </cell>
          <cell r="M55">
            <v>100</v>
          </cell>
          <cell r="N55">
            <v>544.70000000000005</v>
          </cell>
          <cell r="O55">
            <v>623.20000000000005</v>
          </cell>
          <cell r="P55">
            <v>78.5</v>
          </cell>
          <cell r="Q55">
            <v>40</v>
          </cell>
          <cell r="R55">
            <v>-3140</v>
          </cell>
          <cell r="S55">
            <v>-17</v>
          </cell>
          <cell r="U55">
            <v>-98</v>
          </cell>
          <cell r="W55">
            <v>1.37</v>
          </cell>
          <cell r="X55">
            <v>-273</v>
          </cell>
        </row>
        <row r="56">
          <cell r="D56" t="str">
            <v>011321160088473</v>
          </cell>
          <cell r="E56">
            <v>30</v>
          </cell>
          <cell r="F56">
            <v>2.3E-2</v>
          </cell>
          <cell r="G56">
            <v>720</v>
          </cell>
          <cell r="H56" t="str">
            <v>СН2</v>
          </cell>
          <cell r="I56">
            <v>1</v>
          </cell>
          <cell r="J56" t="str">
            <v>МАКСМОЩ</v>
          </cell>
          <cell r="K56" t="str">
            <v>ЛО</v>
          </cell>
          <cell r="L56" t="str">
            <v>C</v>
          </cell>
          <cell r="M56">
            <v>100</v>
          </cell>
          <cell r="N56">
            <v>574.1</v>
          </cell>
          <cell r="O56">
            <v>658.4</v>
          </cell>
          <cell r="P56">
            <v>84.3</v>
          </cell>
          <cell r="Q56">
            <v>20</v>
          </cell>
          <cell r="R56">
            <v>-1686</v>
          </cell>
          <cell r="S56">
            <v>-17</v>
          </cell>
          <cell r="U56">
            <v>-53</v>
          </cell>
          <cell r="W56">
            <v>0.28999999999999998</v>
          </cell>
          <cell r="X56">
            <v>-311</v>
          </cell>
        </row>
        <row r="57">
          <cell r="D57" t="str">
            <v>011321160088471</v>
          </cell>
          <cell r="E57">
            <v>30</v>
          </cell>
          <cell r="F57">
            <v>200</v>
          </cell>
          <cell r="G57">
            <v>720</v>
          </cell>
          <cell r="H57" t="str">
            <v>СН2</v>
          </cell>
          <cell r="I57">
            <v>1</v>
          </cell>
          <cell r="J57" t="str">
            <v>МАКСМОЩ</v>
          </cell>
          <cell r="K57" t="str">
            <v>ЛО</v>
          </cell>
          <cell r="L57" t="str">
            <v>C</v>
          </cell>
          <cell r="M57">
            <v>100</v>
          </cell>
          <cell r="N57">
            <v>2771.5</v>
          </cell>
          <cell r="O57">
            <v>3416.8</v>
          </cell>
          <cell r="P57">
            <v>645.29999999999995</v>
          </cell>
          <cell r="Q57">
            <v>60</v>
          </cell>
          <cell r="R57">
            <v>-38718</v>
          </cell>
          <cell r="S57">
            <v>-17</v>
          </cell>
          <cell r="U57">
            <v>-214</v>
          </cell>
          <cell r="W57">
            <v>2.5299999999999998</v>
          </cell>
          <cell r="X57">
            <v>-660</v>
          </cell>
        </row>
        <row r="58">
          <cell r="D58" t="str">
            <v>011321160088497</v>
          </cell>
          <cell r="E58">
            <v>30</v>
          </cell>
          <cell r="F58">
            <v>615</v>
          </cell>
          <cell r="H58" t="str">
            <v>НН</v>
          </cell>
          <cell r="I58">
            <v>1</v>
          </cell>
          <cell r="K58" t="str">
            <v>ЛО</v>
          </cell>
          <cell r="L58" t="str">
            <v>C</v>
          </cell>
          <cell r="M58">
            <v>100</v>
          </cell>
          <cell r="N58">
            <v>605</v>
          </cell>
          <cell r="O58">
            <v>696</v>
          </cell>
          <cell r="P58">
            <v>91</v>
          </cell>
          <cell r="Q58">
            <v>40</v>
          </cell>
          <cell r="R58">
            <v>-3640</v>
          </cell>
          <cell r="U58">
            <v>1</v>
          </cell>
          <cell r="W58">
            <v>0.45</v>
          </cell>
          <cell r="X58">
            <v>311</v>
          </cell>
        </row>
        <row r="59">
          <cell r="D59" t="str">
            <v>61104772</v>
          </cell>
          <cell r="E59">
            <v>30</v>
          </cell>
          <cell r="F59">
            <v>175</v>
          </cell>
          <cell r="H59" t="str">
            <v>НН</v>
          </cell>
          <cell r="I59">
            <v>1</v>
          </cell>
          <cell r="K59" t="str">
            <v>ЛО</v>
          </cell>
          <cell r="L59" t="str">
            <v>C</v>
          </cell>
          <cell r="M59">
            <v>100</v>
          </cell>
          <cell r="N59">
            <v>1109</v>
          </cell>
          <cell r="O59">
            <v>1195</v>
          </cell>
          <cell r="P59">
            <v>86</v>
          </cell>
          <cell r="Q59">
            <v>1</v>
          </cell>
          <cell r="R59">
            <v>-86</v>
          </cell>
          <cell r="S59">
            <v>-3000</v>
          </cell>
          <cell r="U59">
            <v>1</v>
          </cell>
          <cell r="W59">
            <v>0.2</v>
          </cell>
          <cell r="X59">
            <v>1542</v>
          </cell>
        </row>
        <row r="60">
          <cell r="D60" t="str">
            <v>011321160088323</v>
          </cell>
          <cell r="E60">
            <v>30</v>
          </cell>
          <cell r="F60">
            <v>5.2</v>
          </cell>
          <cell r="H60" t="str">
            <v>СН2</v>
          </cell>
          <cell r="I60">
            <v>1</v>
          </cell>
          <cell r="K60" t="str">
            <v>ЛО</v>
          </cell>
          <cell r="L60" t="str">
            <v>C</v>
          </cell>
          <cell r="M60">
            <v>100</v>
          </cell>
          <cell r="N60">
            <v>3023.2</v>
          </cell>
          <cell r="O60">
            <v>3628.9</v>
          </cell>
          <cell r="P60">
            <v>605.70000000000005</v>
          </cell>
          <cell r="Q60">
            <v>40</v>
          </cell>
          <cell r="R60">
            <v>-24228</v>
          </cell>
          <cell r="U60">
            <v>18</v>
          </cell>
        </row>
        <row r="61">
          <cell r="D61" t="str">
            <v>098182495</v>
          </cell>
          <cell r="E61">
            <v>30</v>
          </cell>
          <cell r="F61">
            <v>15</v>
          </cell>
          <cell r="G61">
            <v>720</v>
          </cell>
          <cell r="H61" t="str">
            <v>СН2</v>
          </cell>
          <cell r="I61">
            <v>1</v>
          </cell>
          <cell r="J61" t="str">
            <v>МАКСМОЩ</v>
          </cell>
          <cell r="K61" t="str">
            <v>ЛО</v>
          </cell>
          <cell r="L61" t="str">
            <v>C</v>
          </cell>
          <cell r="M61">
            <v>100</v>
          </cell>
          <cell r="N61">
            <v>0</v>
          </cell>
          <cell r="O61">
            <v>0</v>
          </cell>
          <cell r="P61">
            <v>588</v>
          </cell>
          <cell r="Q61">
            <v>200</v>
          </cell>
          <cell r="R61">
            <v>-588</v>
          </cell>
          <cell r="S61">
            <v>-17</v>
          </cell>
          <cell r="U61">
            <v>-3</v>
          </cell>
          <cell r="W61">
            <v>0.45</v>
          </cell>
        </row>
        <row r="62">
          <cell r="D62" t="str">
            <v>097345295</v>
          </cell>
          <cell r="E62">
            <v>30</v>
          </cell>
          <cell r="F62">
            <v>350</v>
          </cell>
          <cell r="H62" t="str">
            <v>СН2</v>
          </cell>
          <cell r="I62">
            <v>1</v>
          </cell>
          <cell r="K62" t="str">
            <v>К.О. РЖД</v>
          </cell>
          <cell r="L62" t="str">
            <v>C</v>
          </cell>
          <cell r="M62">
            <v>100</v>
          </cell>
          <cell r="N62">
            <v>13276.6</v>
          </cell>
          <cell r="O62">
            <v>18173</v>
          </cell>
          <cell r="P62">
            <v>137</v>
          </cell>
          <cell r="Q62">
            <v>200</v>
          </cell>
          <cell r="R62">
            <v>-137</v>
          </cell>
          <cell r="S62">
            <v>676</v>
          </cell>
          <cell r="U62">
            <v>-1</v>
          </cell>
          <cell r="W62">
            <v>0.26</v>
          </cell>
        </row>
        <row r="63">
          <cell r="D63" t="str">
            <v>007789036047347</v>
          </cell>
          <cell r="E63">
            <v>31</v>
          </cell>
          <cell r="F63">
            <v>4.2</v>
          </cell>
          <cell r="H63" t="str">
            <v>СН2</v>
          </cell>
          <cell r="I63">
            <v>1</v>
          </cell>
          <cell r="K63" t="str">
            <v>ЛО</v>
          </cell>
          <cell r="L63" t="str">
            <v>C</v>
          </cell>
          <cell r="M63">
            <v>100</v>
          </cell>
          <cell r="N63">
            <v>22292</v>
          </cell>
          <cell r="O63">
            <v>22394</v>
          </cell>
          <cell r="P63">
            <v>102</v>
          </cell>
          <cell r="Q63">
            <v>1</v>
          </cell>
          <cell r="R63">
            <v>-102</v>
          </cell>
          <cell r="S63">
            <v>676</v>
          </cell>
          <cell r="U63">
            <v>2</v>
          </cell>
          <cell r="W63">
            <v>1.3</v>
          </cell>
          <cell r="X63">
            <v>2082</v>
          </cell>
        </row>
        <row r="64">
          <cell r="D64" t="str">
            <v>011070074002598</v>
          </cell>
          <cell r="E64">
            <v>30</v>
          </cell>
          <cell r="F64">
            <v>4.5</v>
          </cell>
          <cell r="H64" t="str">
            <v>СН2</v>
          </cell>
          <cell r="I64">
            <v>1</v>
          </cell>
          <cell r="K64" t="str">
            <v>ЛО</v>
          </cell>
          <cell r="L64" t="str">
            <v>C</v>
          </cell>
          <cell r="M64">
            <v>100</v>
          </cell>
          <cell r="N64">
            <v>7698</v>
          </cell>
          <cell r="O64">
            <v>7788</v>
          </cell>
          <cell r="P64">
            <v>90</v>
          </cell>
          <cell r="Q64">
            <v>30</v>
          </cell>
          <cell r="R64">
            <v>-2700</v>
          </cell>
          <cell r="S64">
            <v>6392</v>
          </cell>
          <cell r="U64">
            <v>-75</v>
          </cell>
          <cell r="W64">
            <v>2.78</v>
          </cell>
        </row>
        <row r="65">
          <cell r="D65" t="str">
            <v>105272615</v>
          </cell>
          <cell r="E65">
            <v>30</v>
          </cell>
          <cell r="F65">
            <v>4.2</v>
          </cell>
          <cell r="H65" t="str">
            <v>СН2</v>
          </cell>
          <cell r="I65">
            <v>1</v>
          </cell>
          <cell r="K65" t="str">
            <v>ЛО</v>
          </cell>
          <cell r="L65" t="str">
            <v>C</v>
          </cell>
          <cell r="M65">
            <v>100</v>
          </cell>
          <cell r="N65">
            <v>14200</v>
          </cell>
          <cell r="O65">
            <v>14481</v>
          </cell>
          <cell r="P65">
            <v>281</v>
          </cell>
          <cell r="Q65">
            <v>30</v>
          </cell>
          <cell r="R65">
            <v>-8430</v>
          </cell>
          <cell r="U65">
            <v>-303</v>
          </cell>
          <cell r="W65">
            <v>3.59</v>
          </cell>
        </row>
        <row r="66">
          <cell r="D66" t="str">
            <v>007789036038394</v>
          </cell>
          <cell r="E66">
            <v>30</v>
          </cell>
          <cell r="F66">
            <v>0.03</v>
          </cell>
          <cell r="G66">
            <v>720</v>
          </cell>
          <cell r="H66" t="str">
            <v>СН2</v>
          </cell>
          <cell r="I66">
            <v>1</v>
          </cell>
          <cell r="J66" t="str">
            <v>МАКСМОЩ</v>
          </cell>
          <cell r="K66" t="str">
            <v>ЛО</v>
          </cell>
          <cell r="L66" t="str">
            <v>C</v>
          </cell>
          <cell r="M66">
            <v>100</v>
          </cell>
          <cell r="N66">
            <v>0</v>
          </cell>
          <cell r="O66">
            <v>0</v>
          </cell>
          <cell r="P66">
            <v>197</v>
          </cell>
          <cell r="Q66">
            <v>60</v>
          </cell>
          <cell r="R66">
            <v>-11820</v>
          </cell>
          <cell r="S66">
            <v>-22</v>
          </cell>
          <cell r="U66">
            <v>-313</v>
          </cell>
          <cell r="W66">
            <v>0.27</v>
          </cell>
        </row>
        <row r="67">
          <cell r="D67" t="str">
            <v>008655018002344</v>
          </cell>
          <cell r="E67">
            <v>30</v>
          </cell>
          <cell r="F67">
            <v>30</v>
          </cell>
          <cell r="G67">
            <v>720</v>
          </cell>
          <cell r="H67" t="str">
            <v>СН2</v>
          </cell>
          <cell r="I67">
            <v>1</v>
          </cell>
          <cell r="J67" t="str">
            <v>МАКСМОЩ</v>
          </cell>
          <cell r="K67" t="str">
            <v>Получено Ограничен</v>
          </cell>
          <cell r="L67" t="str">
            <v>C</v>
          </cell>
          <cell r="M67">
            <v>100</v>
          </cell>
          <cell r="N67">
            <v>204916</v>
          </cell>
          <cell r="O67">
            <v>206012</v>
          </cell>
          <cell r="P67">
            <v>1096</v>
          </cell>
          <cell r="Q67">
            <v>1</v>
          </cell>
          <cell r="R67">
            <v>-1096</v>
          </cell>
          <cell r="S67">
            <v>-22</v>
          </cell>
          <cell r="W67">
            <v>4.74</v>
          </cell>
        </row>
        <row r="68">
          <cell r="D68" t="str">
            <v>7200023812</v>
          </cell>
          <cell r="E68">
            <v>30</v>
          </cell>
          <cell r="F68">
            <v>0.06</v>
          </cell>
          <cell r="G68">
            <v>720</v>
          </cell>
          <cell r="H68" t="str">
            <v>СН2</v>
          </cell>
          <cell r="I68">
            <v>1</v>
          </cell>
          <cell r="J68" t="str">
            <v>МАКСМОЩ</v>
          </cell>
          <cell r="K68" t="str">
            <v>К.О. РЖД</v>
          </cell>
          <cell r="L68" t="str">
            <v>C</v>
          </cell>
          <cell r="M68">
            <v>100</v>
          </cell>
          <cell r="N68">
            <v>0</v>
          </cell>
          <cell r="O68">
            <v>0</v>
          </cell>
          <cell r="P68">
            <v>16</v>
          </cell>
          <cell r="Q68">
            <v>80</v>
          </cell>
          <cell r="R68">
            <v>-1280</v>
          </cell>
          <cell r="S68">
            <v>-43</v>
          </cell>
          <cell r="U68">
            <v>18</v>
          </cell>
          <cell r="W68">
            <v>0.16400000000000001</v>
          </cell>
        </row>
        <row r="69">
          <cell r="D69" t="str">
            <v>1112186775</v>
          </cell>
          <cell r="E69">
            <v>30</v>
          </cell>
          <cell r="F69">
            <v>22</v>
          </cell>
          <cell r="G69">
            <v>720</v>
          </cell>
          <cell r="H69" t="str">
            <v>НН</v>
          </cell>
          <cell r="I69">
            <v>1</v>
          </cell>
          <cell r="J69" t="str">
            <v>МАКСМОЩ</v>
          </cell>
          <cell r="K69" t="str">
            <v>Получено Ограничен</v>
          </cell>
          <cell r="L69" t="str">
            <v>C</v>
          </cell>
          <cell r="M69">
            <v>100</v>
          </cell>
          <cell r="N69">
            <v>0</v>
          </cell>
          <cell r="O69">
            <v>0</v>
          </cell>
          <cell r="P69">
            <v>6788</v>
          </cell>
          <cell r="Q69">
            <v>1</v>
          </cell>
          <cell r="R69">
            <v>-6788</v>
          </cell>
          <cell r="S69">
            <v>-43</v>
          </cell>
          <cell r="U69">
            <v>819</v>
          </cell>
          <cell r="X69">
            <v>1071</v>
          </cell>
        </row>
        <row r="70">
          <cell r="D70" t="str">
            <v>7200024134</v>
          </cell>
          <cell r="E70">
            <v>30</v>
          </cell>
          <cell r="F70">
            <v>7</v>
          </cell>
          <cell r="H70" t="str">
            <v>НН</v>
          </cell>
          <cell r="I70">
            <v>1</v>
          </cell>
          <cell r="K70" t="str">
            <v>Получено Ограничен</v>
          </cell>
          <cell r="L70" t="str">
            <v>C</v>
          </cell>
          <cell r="M70">
            <v>100</v>
          </cell>
          <cell r="N70">
            <v>0</v>
          </cell>
          <cell r="O70">
            <v>0</v>
          </cell>
          <cell r="P70">
            <v>425.19</v>
          </cell>
          <cell r="Q70">
            <v>1</v>
          </cell>
          <cell r="R70">
            <v>-425</v>
          </cell>
          <cell r="U70">
            <v>-22</v>
          </cell>
          <cell r="W70">
            <v>0.11</v>
          </cell>
        </row>
        <row r="71">
          <cell r="D71" t="str">
            <v>60135553</v>
          </cell>
          <cell r="E71">
            <v>30</v>
          </cell>
          <cell r="F71">
            <v>4.25</v>
          </cell>
          <cell r="G71">
            <v>744</v>
          </cell>
          <cell r="H71" t="str">
            <v>СН2</v>
          </cell>
          <cell r="I71">
            <v>1</v>
          </cell>
          <cell r="J71" t="str">
            <v>МАКСМОЩ</v>
          </cell>
          <cell r="K71" t="str">
            <v>ЛО</v>
          </cell>
          <cell r="L71" t="str">
            <v>C</v>
          </cell>
          <cell r="M71">
            <v>100</v>
          </cell>
          <cell r="N71">
            <v>4771</v>
          </cell>
          <cell r="O71">
            <v>6054</v>
          </cell>
          <cell r="P71">
            <v>1283</v>
          </cell>
          <cell r="Q71">
            <v>1</v>
          </cell>
          <cell r="R71">
            <v>-1283</v>
          </cell>
          <cell r="S71">
            <v>-74</v>
          </cell>
          <cell r="T71">
            <v>-11</v>
          </cell>
          <cell r="U71">
            <v>-6</v>
          </cell>
          <cell r="W71">
            <v>0.44</v>
          </cell>
        </row>
        <row r="72">
          <cell r="D72" t="str">
            <v>1035839</v>
          </cell>
          <cell r="E72">
            <v>30</v>
          </cell>
          <cell r="F72">
            <v>2213.27</v>
          </cell>
          <cell r="H72" t="str">
            <v>НН</v>
          </cell>
          <cell r="I72">
            <v>1</v>
          </cell>
          <cell r="K72" t="str">
            <v>К.О. РЖД</v>
          </cell>
          <cell r="L72" t="str">
            <v>C</v>
          </cell>
          <cell r="M72">
            <v>100</v>
          </cell>
          <cell r="N72">
            <v>0</v>
          </cell>
          <cell r="O72">
            <v>0</v>
          </cell>
          <cell r="P72">
            <v>128.88036</v>
          </cell>
          <cell r="Q72">
            <v>1000</v>
          </cell>
          <cell r="R72">
            <v>128880</v>
          </cell>
          <cell r="T72">
            <v>-195</v>
          </cell>
          <cell r="U72">
            <v>-2</v>
          </cell>
        </row>
        <row r="73">
          <cell r="D73" t="str">
            <v>009072030009264</v>
          </cell>
          <cell r="E73">
            <v>30</v>
          </cell>
          <cell r="F73">
            <v>2213.27</v>
          </cell>
          <cell r="H73" t="str">
            <v>НН</v>
          </cell>
          <cell r="I73">
            <v>1</v>
          </cell>
          <cell r="J73" t="str">
            <v>МОЩАТС</v>
          </cell>
          <cell r="K73" t="str">
            <v>Сайт</v>
          </cell>
          <cell r="L73" t="str">
            <v>C</v>
          </cell>
          <cell r="M73">
            <v>100</v>
          </cell>
          <cell r="N73">
            <v>36323</v>
          </cell>
          <cell r="O73">
            <v>36609</v>
          </cell>
          <cell r="P73">
            <v>286</v>
          </cell>
          <cell r="Q73">
            <v>30</v>
          </cell>
          <cell r="R73">
            <v>-8580</v>
          </cell>
          <cell r="U73">
            <v>-244</v>
          </cell>
        </row>
        <row r="74">
          <cell r="D74" t="str">
            <v>009072030008060</v>
          </cell>
          <cell r="E74">
            <v>30</v>
          </cell>
          <cell r="F74">
            <v>2213.27</v>
          </cell>
          <cell r="H74" t="str">
            <v>НН</v>
          </cell>
          <cell r="I74">
            <v>1</v>
          </cell>
          <cell r="K74" t="str">
            <v>Сайт</v>
          </cell>
          <cell r="L74" t="str">
            <v>C</v>
          </cell>
          <cell r="M74">
            <v>100</v>
          </cell>
          <cell r="N74">
            <v>23455</v>
          </cell>
          <cell r="O74">
            <v>23642</v>
          </cell>
          <cell r="P74">
            <v>187</v>
          </cell>
          <cell r="Q74">
            <v>30</v>
          </cell>
          <cell r="R74">
            <v>-5610</v>
          </cell>
          <cell r="S74">
            <v>-6054</v>
          </cell>
          <cell r="U74">
            <v>-96</v>
          </cell>
          <cell r="V74">
            <v>4.17</v>
          </cell>
          <cell r="W74">
            <v>1.43</v>
          </cell>
          <cell r="X74">
            <v>1071</v>
          </cell>
        </row>
        <row r="75">
          <cell r="D75" t="str">
            <v>009072030008832</v>
          </cell>
          <cell r="E75">
            <v>30</v>
          </cell>
          <cell r="F75">
            <v>2213.27</v>
          </cell>
          <cell r="H75" t="str">
            <v>НН</v>
          </cell>
          <cell r="I75">
            <v>1</v>
          </cell>
          <cell r="K75" t="str">
            <v>Сайт</v>
          </cell>
          <cell r="L75" t="str">
            <v>C</v>
          </cell>
          <cell r="M75">
            <v>100</v>
          </cell>
          <cell r="N75">
            <v>13344</v>
          </cell>
          <cell r="O75">
            <v>13459</v>
          </cell>
          <cell r="P75">
            <v>115</v>
          </cell>
          <cell r="Q75">
            <v>30</v>
          </cell>
          <cell r="R75">
            <v>-3450</v>
          </cell>
          <cell r="U75">
            <v>-66</v>
          </cell>
        </row>
        <row r="76">
          <cell r="D76" t="str">
            <v>011070078011794</v>
          </cell>
          <cell r="E76">
            <v>30</v>
          </cell>
          <cell r="F76">
            <v>2213.27</v>
          </cell>
          <cell r="H76" t="str">
            <v>СН2</v>
          </cell>
          <cell r="I76">
            <v>1</v>
          </cell>
          <cell r="J76" t="str">
            <v>МОЩАТС</v>
          </cell>
          <cell r="K76" t="str">
            <v>ЛО</v>
          </cell>
          <cell r="L76" t="str">
            <v>C</v>
          </cell>
          <cell r="M76">
            <v>100</v>
          </cell>
          <cell r="N76">
            <v>20467</v>
          </cell>
          <cell r="O76">
            <v>20661</v>
          </cell>
          <cell r="P76">
            <v>194</v>
          </cell>
          <cell r="Q76">
            <v>30</v>
          </cell>
          <cell r="R76">
            <v>-5820</v>
          </cell>
          <cell r="T76">
            <v>-195</v>
          </cell>
          <cell r="U76">
            <v>-209</v>
          </cell>
          <cell r="W76">
            <v>3.59</v>
          </cell>
        </row>
        <row r="77">
          <cell r="D77" t="str">
            <v>011070087000289</v>
          </cell>
          <cell r="E77">
            <v>30</v>
          </cell>
          <cell r="F77">
            <v>2213.27</v>
          </cell>
          <cell r="H77" t="str">
            <v>СН2</v>
          </cell>
          <cell r="I77">
            <v>1</v>
          </cell>
          <cell r="K77" t="str">
            <v>К.О. РЖД</v>
          </cell>
          <cell r="L77" t="str">
            <v>C</v>
          </cell>
          <cell r="M77">
            <v>100</v>
          </cell>
          <cell r="N77">
            <v>9740.7999999999993</v>
          </cell>
          <cell r="O77">
            <v>15883.683080000001</v>
          </cell>
          <cell r="P77">
            <v>178.89760000000001</v>
          </cell>
          <cell r="Q77">
            <v>120</v>
          </cell>
          <cell r="R77">
            <v>178898</v>
          </cell>
          <cell r="U77">
            <v>1</v>
          </cell>
          <cell r="W77">
            <v>0.09</v>
          </cell>
          <cell r="X77">
            <v>1041</v>
          </cell>
        </row>
        <row r="78">
          <cell r="D78" t="str">
            <v>011070087000232</v>
          </cell>
          <cell r="E78">
            <v>30</v>
          </cell>
          <cell r="F78">
            <v>2213.27</v>
          </cell>
          <cell r="H78" t="str">
            <v>СН2</v>
          </cell>
          <cell r="I78">
            <v>1</v>
          </cell>
          <cell r="J78" t="str">
            <v>МОЩАТС</v>
          </cell>
          <cell r="K78" t="str">
            <v>К.О. Агроимпульс</v>
          </cell>
          <cell r="N78">
            <v>15509.1</v>
          </cell>
          <cell r="O78">
            <v>0</v>
          </cell>
          <cell r="P78">
            <v>110.6</v>
          </cell>
          <cell r="Q78">
            <v>120</v>
          </cell>
          <cell r="R78">
            <v>13272</v>
          </cell>
          <cell r="U78">
            <v>1</v>
          </cell>
          <cell r="W78">
            <v>0.11</v>
          </cell>
          <cell r="X78">
            <v>1041</v>
          </cell>
        </row>
        <row r="79">
          <cell r="D79" t="str">
            <v>1040448</v>
          </cell>
          <cell r="E79">
            <v>31</v>
          </cell>
          <cell r="F79">
            <v>2213.27</v>
          </cell>
          <cell r="H79" t="str">
            <v>ВН</v>
          </cell>
          <cell r="I79">
            <v>4</v>
          </cell>
          <cell r="K79" t="str">
            <v>К.О. РЖД</v>
          </cell>
          <cell r="N79">
            <v>2422.3709199999998</v>
          </cell>
          <cell r="O79">
            <v>2467.2440799999999</v>
          </cell>
          <cell r="P79">
            <v>44.873159999999999</v>
          </cell>
          <cell r="Q79">
            <v>1000</v>
          </cell>
          <cell r="R79">
            <v>6211</v>
          </cell>
          <cell r="S79">
            <v>6392</v>
          </cell>
          <cell r="U79">
            <v>31</v>
          </cell>
          <cell r="X79">
            <v>445</v>
          </cell>
        </row>
        <row r="80">
          <cell r="D80" t="str">
            <v>009072051005151</v>
          </cell>
          <cell r="E80">
            <v>30</v>
          </cell>
          <cell r="F80">
            <v>227</v>
          </cell>
          <cell r="H80" t="str">
            <v>СН2</v>
          </cell>
          <cell r="I80">
            <v>1</v>
          </cell>
          <cell r="J80" t="str">
            <v>МОЩАТС</v>
          </cell>
          <cell r="K80" t="str">
            <v>ДС</v>
          </cell>
          <cell r="L80" t="str">
            <v>C</v>
          </cell>
          <cell r="N80">
            <v>2172.3000000000002</v>
          </cell>
          <cell r="O80">
            <v>2191.3000000000002</v>
          </cell>
          <cell r="P80">
            <v>19</v>
          </cell>
          <cell r="Q80">
            <v>80</v>
          </cell>
          <cell r="R80">
            <v>1520</v>
          </cell>
          <cell r="U80">
            <v>23</v>
          </cell>
        </row>
        <row r="81">
          <cell r="D81" t="str">
            <v>1035519</v>
          </cell>
          <cell r="E81">
            <v>30</v>
          </cell>
          <cell r="F81">
            <v>2213.27</v>
          </cell>
          <cell r="H81" t="str">
            <v>СН2</v>
          </cell>
          <cell r="I81">
            <v>1</v>
          </cell>
          <cell r="J81" t="str">
            <v>МОЩАТС</v>
          </cell>
          <cell r="K81" t="str">
            <v>К.О. РЖД</v>
          </cell>
          <cell r="L81" t="str">
            <v>C</v>
          </cell>
          <cell r="N81">
            <v>0</v>
          </cell>
          <cell r="O81">
            <v>0</v>
          </cell>
          <cell r="P81">
            <v>37.57</v>
          </cell>
          <cell r="Q81">
            <v>1000</v>
          </cell>
          <cell r="R81">
            <v>-11919</v>
          </cell>
          <cell r="X81">
            <v>401</v>
          </cell>
        </row>
        <row r="82">
          <cell r="D82" t="str">
            <v>1035664</v>
          </cell>
          <cell r="E82">
            <v>30</v>
          </cell>
          <cell r="F82">
            <v>2213.27</v>
          </cell>
          <cell r="H82" t="str">
            <v>СН2</v>
          </cell>
          <cell r="I82">
            <v>1</v>
          </cell>
          <cell r="J82" t="str">
            <v>МОЩСО</v>
          </cell>
          <cell r="K82" t="str">
            <v>К.О. РЖД</v>
          </cell>
          <cell r="L82" t="str">
            <v>СумГл</v>
          </cell>
          <cell r="M82">
            <v>100</v>
          </cell>
          <cell r="N82">
            <v>0</v>
          </cell>
          <cell r="O82">
            <v>0</v>
          </cell>
          <cell r="P82">
            <v>434</v>
          </cell>
          <cell r="Q82">
            <v>1</v>
          </cell>
          <cell r="R82">
            <v>-434</v>
          </cell>
          <cell r="X82">
            <v>44</v>
          </cell>
        </row>
        <row r="83">
          <cell r="D83" t="str">
            <v>1035664</v>
          </cell>
          <cell r="E83">
            <v>31</v>
          </cell>
          <cell r="F83">
            <v>2213.27</v>
          </cell>
          <cell r="H83" t="str">
            <v>ВН</v>
          </cell>
          <cell r="I83">
            <v>4</v>
          </cell>
          <cell r="J83" t="str">
            <v>МОЩАТС</v>
          </cell>
          <cell r="K83" t="str">
            <v>Сайт</v>
          </cell>
          <cell r="L83" t="str">
            <v>C</v>
          </cell>
          <cell r="N83">
            <v>0</v>
          </cell>
          <cell r="O83">
            <v>0</v>
          </cell>
          <cell r="P83">
            <v>288.71431000000001</v>
          </cell>
          <cell r="Q83">
            <v>60</v>
          </cell>
          <cell r="R83">
            <v>24159</v>
          </cell>
          <cell r="S83">
            <v>-140</v>
          </cell>
          <cell r="U83">
            <v>32</v>
          </cell>
          <cell r="X83">
            <v>504</v>
          </cell>
        </row>
        <row r="84">
          <cell r="D84" t="str">
            <v>00007079</v>
          </cell>
          <cell r="E84">
            <v>30</v>
          </cell>
          <cell r="F84">
            <v>8.1999999999999993</v>
          </cell>
          <cell r="H84" t="str">
            <v>НН</v>
          </cell>
          <cell r="I84">
            <v>1</v>
          </cell>
          <cell r="K84" t="str">
            <v>Получено Ограничен</v>
          </cell>
          <cell r="L84" t="str">
            <v>C</v>
          </cell>
          <cell r="N84">
            <v>0</v>
          </cell>
          <cell r="O84">
            <v>0</v>
          </cell>
          <cell r="P84">
            <v>10912.92</v>
          </cell>
          <cell r="Q84">
            <v>1</v>
          </cell>
          <cell r="R84">
            <v>-10913</v>
          </cell>
          <cell r="S84">
            <v>1667</v>
          </cell>
          <cell r="U84">
            <v>105</v>
          </cell>
        </row>
        <row r="85">
          <cell r="D85" t="str">
            <v>57000212</v>
          </cell>
          <cell r="E85">
            <v>30</v>
          </cell>
          <cell r="F85">
            <v>4</v>
          </cell>
          <cell r="H85" t="str">
            <v>НН</v>
          </cell>
          <cell r="I85">
            <v>1</v>
          </cell>
          <cell r="K85" t="str">
            <v>ЛО</v>
          </cell>
          <cell r="L85" t="str">
            <v>C</v>
          </cell>
          <cell r="M85">
            <v>100</v>
          </cell>
          <cell r="N85">
            <v>95792</v>
          </cell>
          <cell r="O85">
            <v>8882</v>
          </cell>
          <cell r="P85">
            <v>13090</v>
          </cell>
          <cell r="Q85">
            <v>1</v>
          </cell>
          <cell r="R85">
            <v>-13090</v>
          </cell>
          <cell r="S85">
            <v>-140</v>
          </cell>
          <cell r="U85">
            <v>-73</v>
          </cell>
        </row>
        <row r="86">
          <cell r="D86" t="str">
            <v>011908118469999</v>
          </cell>
          <cell r="E86">
            <v>30</v>
          </cell>
          <cell r="F86">
            <v>15</v>
          </cell>
          <cell r="H86" t="str">
            <v>СН2</v>
          </cell>
          <cell r="I86">
            <v>1</v>
          </cell>
          <cell r="K86" t="str">
            <v>АСКУЭ</v>
          </cell>
          <cell r="L86" t="str">
            <v>C</v>
          </cell>
          <cell r="M86">
            <v>100</v>
          </cell>
          <cell r="N86">
            <v>9107.9405100000004</v>
          </cell>
          <cell r="O86">
            <v>9510.5934799999995</v>
          </cell>
          <cell r="P86">
            <v>402.65296999999998</v>
          </cell>
          <cell r="Q86">
            <v>60</v>
          </cell>
          <cell r="R86">
            <v>24159</v>
          </cell>
          <cell r="U86">
            <v>32</v>
          </cell>
          <cell r="W86">
            <v>0.13</v>
          </cell>
          <cell r="X86">
            <v>504</v>
          </cell>
        </row>
        <row r="87">
          <cell r="D87" t="str">
            <v>011486119710035</v>
          </cell>
          <cell r="E87">
            <v>30</v>
          </cell>
          <cell r="F87">
            <v>100</v>
          </cell>
          <cell r="H87" t="str">
            <v>СН2</v>
          </cell>
          <cell r="I87">
            <v>1</v>
          </cell>
          <cell r="K87" t="str">
            <v>Получено Ограничен</v>
          </cell>
          <cell r="L87" t="str">
            <v>C</v>
          </cell>
          <cell r="M87">
            <v>100</v>
          </cell>
          <cell r="N87">
            <v>189202.79800000001</v>
          </cell>
          <cell r="O87">
            <v>195413.943</v>
          </cell>
          <cell r="P87">
            <v>6211.1450000000004</v>
          </cell>
          <cell r="Q87">
            <v>1</v>
          </cell>
          <cell r="R87">
            <v>6211</v>
          </cell>
          <cell r="U87">
            <v>1</v>
          </cell>
          <cell r="X87">
            <v>572</v>
          </cell>
        </row>
        <row r="88">
          <cell r="D88" t="str">
            <v>1675388</v>
          </cell>
          <cell r="E88">
            <v>30</v>
          </cell>
          <cell r="F88">
            <v>250</v>
          </cell>
          <cell r="H88" t="str">
            <v>СН2</v>
          </cell>
          <cell r="I88">
            <v>1</v>
          </cell>
          <cell r="J88" t="str">
            <v>МОЩАТС</v>
          </cell>
          <cell r="K88" t="str">
            <v>ЛО</v>
          </cell>
          <cell r="L88" t="str">
            <v>C</v>
          </cell>
          <cell r="N88">
            <v>1306.7</v>
          </cell>
          <cell r="O88">
            <v>1340.7</v>
          </cell>
          <cell r="P88">
            <v>34</v>
          </cell>
          <cell r="Q88">
            <v>120</v>
          </cell>
          <cell r="R88">
            <v>-4080</v>
          </cell>
          <cell r="U88">
            <v>1</v>
          </cell>
          <cell r="X88">
            <v>544</v>
          </cell>
        </row>
        <row r="89">
          <cell r="D89" t="str">
            <v>58001886</v>
          </cell>
          <cell r="E89">
            <v>30</v>
          </cell>
          <cell r="F89">
            <v>250</v>
          </cell>
          <cell r="H89" t="str">
            <v>СН2</v>
          </cell>
          <cell r="I89">
            <v>1</v>
          </cell>
          <cell r="J89" t="str">
            <v>МОЩСО</v>
          </cell>
          <cell r="K89" t="str">
            <v>ЛО</v>
          </cell>
          <cell r="L89" t="str">
            <v>C</v>
          </cell>
          <cell r="M89">
            <v>100</v>
          </cell>
          <cell r="N89">
            <v>2967</v>
          </cell>
          <cell r="O89">
            <v>2198</v>
          </cell>
          <cell r="P89">
            <v>136</v>
          </cell>
          <cell r="Q89">
            <v>120</v>
          </cell>
          <cell r="R89">
            <v>-2720</v>
          </cell>
          <cell r="U89">
            <v>1</v>
          </cell>
          <cell r="W89">
            <v>0.19</v>
          </cell>
          <cell r="X89">
            <v>572</v>
          </cell>
        </row>
        <row r="90">
          <cell r="D90" t="str">
            <v>60097748</v>
          </cell>
          <cell r="E90">
            <v>30</v>
          </cell>
          <cell r="F90">
            <v>784.3</v>
          </cell>
          <cell r="H90" t="str">
            <v>НН</v>
          </cell>
          <cell r="I90">
            <v>1</v>
          </cell>
          <cell r="K90" t="str">
            <v>ЛО</v>
          </cell>
          <cell r="L90" t="str">
            <v>C</v>
          </cell>
          <cell r="M90">
            <v>100</v>
          </cell>
          <cell r="N90">
            <v>869.7</v>
          </cell>
          <cell r="O90">
            <v>9406</v>
          </cell>
          <cell r="P90">
            <v>210</v>
          </cell>
          <cell r="Q90">
            <v>20</v>
          </cell>
          <cell r="R90">
            <v>-210</v>
          </cell>
          <cell r="U90">
            <v>3</v>
          </cell>
          <cell r="W90">
            <v>0.1</v>
          </cell>
          <cell r="X90">
            <v>1026</v>
          </cell>
        </row>
        <row r="91">
          <cell r="D91" t="str">
            <v>8893165</v>
          </cell>
          <cell r="E91">
            <v>30</v>
          </cell>
          <cell r="F91">
            <v>10</v>
          </cell>
          <cell r="H91" t="str">
            <v>СН2</v>
          </cell>
          <cell r="I91">
            <v>1</v>
          </cell>
          <cell r="K91" t="str">
            <v>ДС</v>
          </cell>
          <cell r="L91" t="str">
            <v>C</v>
          </cell>
          <cell r="M91">
            <v>100</v>
          </cell>
          <cell r="N91">
            <v>0.52</v>
          </cell>
          <cell r="O91">
            <v>0.52</v>
          </cell>
          <cell r="P91">
            <v>186</v>
          </cell>
          <cell r="Q91">
            <v>30</v>
          </cell>
          <cell r="R91">
            <v>29619</v>
          </cell>
        </row>
        <row r="92">
          <cell r="D92" t="str">
            <v>8710132</v>
          </cell>
          <cell r="E92">
            <v>30</v>
          </cell>
          <cell r="F92">
            <v>50</v>
          </cell>
          <cell r="H92" t="str">
            <v>СН2</v>
          </cell>
          <cell r="I92">
            <v>1</v>
          </cell>
          <cell r="K92" t="str">
            <v>АСКУЭ</v>
          </cell>
          <cell r="L92" t="str">
            <v>C</v>
          </cell>
          <cell r="M92">
            <v>100</v>
          </cell>
          <cell r="N92">
            <v>393.69</v>
          </cell>
          <cell r="O92">
            <v>684.28</v>
          </cell>
          <cell r="P92">
            <v>290.58999999999997</v>
          </cell>
          <cell r="Q92">
            <v>1</v>
          </cell>
          <cell r="R92">
            <v>-291</v>
          </cell>
          <cell r="X92">
            <v>1499</v>
          </cell>
        </row>
        <row r="93">
          <cell r="D93" t="str">
            <v>0077991021003533</v>
          </cell>
          <cell r="E93">
            <v>30</v>
          </cell>
          <cell r="F93">
            <v>10</v>
          </cell>
          <cell r="H93" t="str">
            <v>СН2</v>
          </cell>
          <cell r="I93">
            <v>1</v>
          </cell>
          <cell r="K93" t="str">
            <v>ДС</v>
          </cell>
          <cell r="L93" t="str">
            <v>C</v>
          </cell>
          <cell r="M93">
            <v>100</v>
          </cell>
          <cell r="N93">
            <v>12649</v>
          </cell>
          <cell r="O93">
            <v>12649</v>
          </cell>
          <cell r="P93">
            <v>1435</v>
          </cell>
          <cell r="Q93">
            <v>1</v>
          </cell>
          <cell r="R93">
            <v>-1435</v>
          </cell>
          <cell r="W93">
            <v>4.3949999999999996</v>
          </cell>
        </row>
        <row r="94">
          <cell r="D94" t="str">
            <v>007791021002644</v>
          </cell>
          <cell r="E94">
            <v>30</v>
          </cell>
          <cell r="F94">
            <v>10</v>
          </cell>
          <cell r="H94" t="str">
            <v>СН2</v>
          </cell>
          <cell r="I94">
            <v>1</v>
          </cell>
          <cell r="K94" t="str">
            <v>ДС</v>
          </cell>
          <cell r="L94" t="str">
            <v>C</v>
          </cell>
          <cell r="M94">
            <v>100</v>
          </cell>
          <cell r="N94">
            <v>68565</v>
          </cell>
          <cell r="O94">
            <v>68565</v>
          </cell>
          <cell r="P94">
            <v>439</v>
          </cell>
          <cell r="Q94">
            <v>1</v>
          </cell>
          <cell r="R94">
            <v>-4390</v>
          </cell>
          <cell r="U94">
            <v>-15</v>
          </cell>
          <cell r="W94">
            <v>4.3949999999999996</v>
          </cell>
          <cell r="X94">
            <v>-2</v>
          </cell>
        </row>
        <row r="95">
          <cell r="D95" t="str">
            <v>8896465</v>
          </cell>
          <cell r="E95">
            <v>30</v>
          </cell>
          <cell r="F95">
            <v>2</v>
          </cell>
          <cell r="H95" t="str">
            <v>СН2</v>
          </cell>
          <cell r="I95">
            <v>1</v>
          </cell>
          <cell r="K95" t="str">
            <v>АСКУЭ</v>
          </cell>
          <cell r="L95" t="str">
            <v>C</v>
          </cell>
          <cell r="M95">
            <v>100</v>
          </cell>
          <cell r="N95">
            <v>217.54</v>
          </cell>
          <cell r="O95">
            <v>402.42</v>
          </cell>
          <cell r="P95">
            <v>184.88</v>
          </cell>
          <cell r="Q95">
            <v>30</v>
          </cell>
          <cell r="R95">
            <v>-5546</v>
          </cell>
          <cell r="S95">
            <v>1667</v>
          </cell>
          <cell r="U95">
            <v>90</v>
          </cell>
        </row>
        <row r="96">
          <cell r="D96" t="str">
            <v>8871082</v>
          </cell>
          <cell r="E96">
            <v>30</v>
          </cell>
          <cell r="F96">
            <v>22</v>
          </cell>
          <cell r="H96" t="str">
            <v>СН2</v>
          </cell>
          <cell r="I96">
            <v>1</v>
          </cell>
          <cell r="K96" t="str">
            <v>АСКУЭ</v>
          </cell>
          <cell r="L96" t="str">
            <v>C</v>
          </cell>
          <cell r="M96">
            <v>100</v>
          </cell>
          <cell r="N96">
            <v>33.78</v>
          </cell>
          <cell r="O96">
            <v>62.45</v>
          </cell>
          <cell r="P96">
            <v>28.67</v>
          </cell>
          <cell r="Q96">
            <v>1</v>
          </cell>
          <cell r="R96">
            <v>-29</v>
          </cell>
          <cell r="U96">
            <v>11</v>
          </cell>
          <cell r="W96">
            <v>6.64</v>
          </cell>
        </row>
        <row r="97">
          <cell r="D97" t="str">
            <v>8869730</v>
          </cell>
          <cell r="E97">
            <v>30</v>
          </cell>
          <cell r="F97">
            <v>50</v>
          </cell>
          <cell r="H97" t="str">
            <v>СН2</v>
          </cell>
          <cell r="I97">
            <v>1</v>
          </cell>
          <cell r="K97" t="str">
            <v>АСКУЭ</v>
          </cell>
          <cell r="L97" t="str">
            <v>C</v>
          </cell>
          <cell r="M97">
            <v>100</v>
          </cell>
          <cell r="N97">
            <v>263.98</v>
          </cell>
          <cell r="O97">
            <v>450.26</v>
          </cell>
          <cell r="P97">
            <v>186.28</v>
          </cell>
          <cell r="Q97">
            <v>1</v>
          </cell>
          <cell r="R97">
            <v>-186</v>
          </cell>
          <cell r="U97">
            <v>-1</v>
          </cell>
          <cell r="W97">
            <v>0.33</v>
          </cell>
        </row>
        <row r="98">
          <cell r="D98" t="str">
            <v>8869842</v>
          </cell>
          <cell r="E98">
            <v>30</v>
          </cell>
          <cell r="F98">
            <v>21</v>
          </cell>
          <cell r="H98" t="str">
            <v>СН2</v>
          </cell>
          <cell r="I98">
            <v>1</v>
          </cell>
          <cell r="K98" t="str">
            <v>АСКУЭ</v>
          </cell>
          <cell r="L98" t="str">
            <v>C</v>
          </cell>
          <cell r="M98">
            <v>100</v>
          </cell>
          <cell r="N98">
            <v>42.3</v>
          </cell>
          <cell r="O98">
            <v>69.2</v>
          </cell>
          <cell r="P98">
            <v>26.9</v>
          </cell>
          <cell r="Q98">
            <v>1</v>
          </cell>
          <cell r="R98">
            <v>-27</v>
          </cell>
          <cell r="U98">
            <v>9</v>
          </cell>
          <cell r="W98">
            <v>1.04</v>
          </cell>
        </row>
        <row r="99">
          <cell r="D99" t="str">
            <v>8866808</v>
          </cell>
          <cell r="E99">
            <v>30</v>
          </cell>
          <cell r="F99">
            <v>250</v>
          </cell>
          <cell r="H99" t="str">
            <v>СН2</v>
          </cell>
          <cell r="I99">
            <v>1</v>
          </cell>
          <cell r="K99" t="str">
            <v>АСКУЭ</v>
          </cell>
          <cell r="L99" t="str">
            <v>C</v>
          </cell>
          <cell r="M99">
            <v>100</v>
          </cell>
          <cell r="N99">
            <v>951.26</v>
          </cell>
          <cell r="O99">
            <v>1636.0229999999999</v>
          </cell>
          <cell r="P99">
            <v>684.76</v>
          </cell>
          <cell r="Q99">
            <v>1</v>
          </cell>
          <cell r="R99">
            <v>-685</v>
          </cell>
          <cell r="X99">
            <v>662</v>
          </cell>
        </row>
        <row r="100">
          <cell r="D100" t="str">
            <v>8911831</v>
          </cell>
          <cell r="E100">
            <v>30</v>
          </cell>
          <cell r="F100">
            <v>250</v>
          </cell>
          <cell r="H100" t="str">
            <v>СН2</v>
          </cell>
          <cell r="I100">
            <v>1</v>
          </cell>
          <cell r="K100" t="str">
            <v>АСКУЭ</v>
          </cell>
          <cell r="L100" t="str">
            <v>C</v>
          </cell>
          <cell r="M100">
            <v>100</v>
          </cell>
          <cell r="N100">
            <v>352.51</v>
          </cell>
          <cell r="O100">
            <v>614.45000000000005</v>
          </cell>
          <cell r="P100">
            <v>261.94</v>
          </cell>
          <cell r="Q100">
            <v>1</v>
          </cell>
          <cell r="R100">
            <v>-262</v>
          </cell>
          <cell r="U100">
            <v>9</v>
          </cell>
          <cell r="X100">
            <v>837</v>
          </cell>
        </row>
        <row r="101">
          <cell r="D101" t="str">
            <v>007791021003473</v>
          </cell>
          <cell r="E101">
            <v>30</v>
          </cell>
          <cell r="F101">
            <v>784.3</v>
          </cell>
          <cell r="H101" t="str">
            <v>СН2</v>
          </cell>
          <cell r="I101">
            <v>1</v>
          </cell>
          <cell r="K101" t="str">
            <v>ДС</v>
          </cell>
          <cell r="L101" t="str">
            <v>C</v>
          </cell>
          <cell r="M101">
            <v>100</v>
          </cell>
          <cell r="N101">
            <v>28461</v>
          </cell>
          <cell r="O101">
            <v>28461</v>
          </cell>
          <cell r="Q101">
            <v>1</v>
          </cell>
          <cell r="R101">
            <v>113360</v>
          </cell>
          <cell r="S101">
            <v>43</v>
          </cell>
          <cell r="U101">
            <v>332</v>
          </cell>
          <cell r="W101">
            <v>4.1779999999999999</v>
          </cell>
        </row>
        <row r="102">
          <cell r="D102" t="str">
            <v>0708570801338060</v>
          </cell>
          <cell r="E102">
            <v>30</v>
          </cell>
          <cell r="F102">
            <v>7.1</v>
          </cell>
          <cell r="H102" t="str">
            <v>НН</v>
          </cell>
          <cell r="I102">
            <v>1</v>
          </cell>
          <cell r="K102" t="str">
            <v>Сайт</v>
          </cell>
          <cell r="L102" t="str">
            <v>C</v>
          </cell>
          <cell r="M102">
            <v>100</v>
          </cell>
          <cell r="N102">
            <v>70050</v>
          </cell>
          <cell r="O102">
            <v>70700</v>
          </cell>
          <cell r="P102">
            <v>650</v>
          </cell>
          <cell r="Q102">
            <v>1</v>
          </cell>
          <cell r="R102">
            <v>-650</v>
          </cell>
          <cell r="U102">
            <v>-10</v>
          </cell>
          <cell r="W102">
            <v>1.55</v>
          </cell>
        </row>
        <row r="103">
          <cell r="D103" t="str">
            <v>008655014003677</v>
          </cell>
          <cell r="E103">
            <v>30</v>
          </cell>
          <cell r="H103" t="str">
            <v>НН</v>
          </cell>
          <cell r="I103">
            <v>1</v>
          </cell>
          <cell r="K103" t="str">
            <v>Сайт</v>
          </cell>
          <cell r="L103" t="str">
            <v>C</v>
          </cell>
          <cell r="M103">
            <v>100</v>
          </cell>
          <cell r="N103">
            <v>105147</v>
          </cell>
          <cell r="O103">
            <v>106420</v>
          </cell>
          <cell r="P103">
            <v>1273</v>
          </cell>
          <cell r="Q103">
            <v>1</v>
          </cell>
          <cell r="R103">
            <v>-1273</v>
          </cell>
          <cell r="U103">
            <v>-1</v>
          </cell>
          <cell r="W103">
            <v>0.09</v>
          </cell>
          <cell r="X103">
            <v>209</v>
          </cell>
        </row>
        <row r="104">
          <cell r="D104" t="str">
            <v>0708570709136874</v>
          </cell>
          <cell r="E104">
            <v>30</v>
          </cell>
          <cell r="F104">
            <v>6.8</v>
          </cell>
          <cell r="H104" t="str">
            <v>НН</v>
          </cell>
          <cell r="I104">
            <v>1</v>
          </cell>
          <cell r="K104" t="str">
            <v>Сайт</v>
          </cell>
          <cell r="L104" t="str">
            <v>C</v>
          </cell>
          <cell r="M104">
            <v>100</v>
          </cell>
          <cell r="N104">
            <v>152647</v>
          </cell>
          <cell r="O104">
            <v>152703</v>
          </cell>
          <cell r="P104">
            <v>56</v>
          </cell>
          <cell r="Q104">
            <v>1</v>
          </cell>
          <cell r="R104">
            <v>-56</v>
          </cell>
          <cell r="U104">
            <v>-6</v>
          </cell>
          <cell r="V104">
            <v>6.13</v>
          </cell>
          <cell r="W104">
            <v>0.21</v>
          </cell>
          <cell r="X104">
            <v>209</v>
          </cell>
        </row>
        <row r="105">
          <cell r="D105" t="str">
            <v>60117039</v>
          </cell>
          <cell r="E105">
            <v>30</v>
          </cell>
          <cell r="F105">
            <v>5</v>
          </cell>
          <cell r="H105" t="str">
            <v>НН</v>
          </cell>
          <cell r="I105">
            <v>1</v>
          </cell>
          <cell r="K105" t="str">
            <v>Сайт</v>
          </cell>
          <cell r="L105" t="str">
            <v>C</v>
          </cell>
          <cell r="N105">
            <v>32151.7</v>
          </cell>
          <cell r="O105">
            <v>35483.599999999999</v>
          </cell>
          <cell r="P105">
            <v>3331.9</v>
          </cell>
          <cell r="Q105">
            <v>1</v>
          </cell>
          <cell r="R105">
            <v>-3332</v>
          </cell>
          <cell r="U105">
            <v>-13</v>
          </cell>
          <cell r="V105">
            <v>6.13</v>
          </cell>
          <cell r="W105">
            <v>0.2</v>
          </cell>
        </row>
        <row r="106">
          <cell r="D106" t="str">
            <v>0140022100871</v>
          </cell>
          <cell r="E106">
            <v>30</v>
          </cell>
          <cell r="F106">
            <v>10.48</v>
          </cell>
          <cell r="H106" t="str">
            <v>НН</v>
          </cell>
          <cell r="I106">
            <v>1</v>
          </cell>
          <cell r="K106" t="str">
            <v>Сайт</v>
          </cell>
          <cell r="L106" t="str">
            <v>C</v>
          </cell>
          <cell r="M106">
            <v>100</v>
          </cell>
          <cell r="N106">
            <v>75902</v>
          </cell>
          <cell r="O106">
            <v>76726</v>
          </cell>
          <cell r="P106">
            <v>824</v>
          </cell>
          <cell r="Q106">
            <v>1</v>
          </cell>
          <cell r="R106">
            <v>-824</v>
          </cell>
          <cell r="U106">
            <v>-9</v>
          </cell>
          <cell r="V106">
            <v>6.13</v>
          </cell>
          <cell r="W106">
            <v>0.33</v>
          </cell>
        </row>
        <row r="107">
          <cell r="D107" t="str">
            <v>679577</v>
          </cell>
          <cell r="E107">
            <v>30</v>
          </cell>
          <cell r="F107">
            <v>4.2</v>
          </cell>
          <cell r="H107" t="str">
            <v>НН</v>
          </cell>
          <cell r="I107">
            <v>1</v>
          </cell>
          <cell r="K107" t="str">
            <v>ЛО</v>
          </cell>
          <cell r="L107" t="str">
            <v>C</v>
          </cell>
          <cell r="M107">
            <v>100</v>
          </cell>
          <cell r="N107">
            <v>206920</v>
          </cell>
          <cell r="O107">
            <v>206920</v>
          </cell>
          <cell r="P107">
            <v>4750</v>
          </cell>
          <cell r="Q107">
            <v>1</v>
          </cell>
          <cell r="R107">
            <v>1207198</v>
          </cell>
          <cell r="U107">
            <v>-6</v>
          </cell>
          <cell r="V107">
            <v>6.13</v>
          </cell>
          <cell r="W107">
            <v>0.71</v>
          </cell>
          <cell r="X107">
            <v>209</v>
          </cell>
        </row>
        <row r="108">
          <cell r="D108" t="str">
            <v>0140022100871</v>
          </cell>
          <cell r="E108">
            <v>30</v>
          </cell>
          <cell r="F108">
            <v>0.1</v>
          </cell>
          <cell r="G108">
            <v>744</v>
          </cell>
          <cell r="H108" t="str">
            <v>НН</v>
          </cell>
          <cell r="I108">
            <v>1</v>
          </cell>
          <cell r="J108" t="str">
            <v>НОМГРДНЕЙ</v>
          </cell>
          <cell r="K108" t="str">
            <v>Получено Ограничен</v>
          </cell>
          <cell r="L108" t="str">
            <v>C</v>
          </cell>
          <cell r="M108">
            <v>100</v>
          </cell>
          <cell r="N108">
            <v>0</v>
          </cell>
          <cell r="O108">
            <v>0</v>
          </cell>
          <cell r="P108">
            <v>18174</v>
          </cell>
          <cell r="Q108">
            <v>1</v>
          </cell>
          <cell r="R108">
            <v>-18174</v>
          </cell>
          <cell r="S108">
            <v>-74</v>
          </cell>
          <cell r="U108">
            <v>-9</v>
          </cell>
          <cell r="X108">
            <v>209</v>
          </cell>
        </row>
        <row r="109">
          <cell r="D109" t="str">
            <v>679340</v>
          </cell>
          <cell r="E109">
            <v>30</v>
          </cell>
          <cell r="F109">
            <v>4.2</v>
          </cell>
          <cell r="H109" t="str">
            <v>НН</v>
          </cell>
          <cell r="I109">
            <v>1</v>
          </cell>
          <cell r="K109" t="str">
            <v>Сайт</v>
          </cell>
          <cell r="L109" t="str">
            <v>C</v>
          </cell>
          <cell r="M109">
            <v>100</v>
          </cell>
          <cell r="N109">
            <v>113880</v>
          </cell>
          <cell r="O109">
            <v>113940</v>
          </cell>
          <cell r="P109">
            <v>60</v>
          </cell>
          <cell r="Q109">
            <v>1</v>
          </cell>
          <cell r="R109">
            <v>-60</v>
          </cell>
          <cell r="U109">
            <v>-7</v>
          </cell>
          <cell r="V109">
            <v>6.13</v>
          </cell>
          <cell r="W109">
            <v>1.92</v>
          </cell>
        </row>
        <row r="110">
          <cell r="D110" t="str">
            <v>009072035001401</v>
          </cell>
          <cell r="E110">
            <v>30</v>
          </cell>
          <cell r="F110">
            <v>135</v>
          </cell>
          <cell r="G110">
            <v>744</v>
          </cell>
          <cell r="H110" t="str">
            <v>НН</v>
          </cell>
          <cell r="I110">
            <v>1</v>
          </cell>
          <cell r="J110" t="str">
            <v>МАКСМОЩ</v>
          </cell>
          <cell r="K110" t="str">
            <v>Сайт</v>
          </cell>
          <cell r="L110" t="str">
            <v>C</v>
          </cell>
          <cell r="M110">
            <v>100</v>
          </cell>
          <cell r="N110">
            <v>44174</v>
          </cell>
          <cell r="O110">
            <v>44522</v>
          </cell>
          <cell r="P110">
            <v>348</v>
          </cell>
          <cell r="Q110">
            <v>30</v>
          </cell>
          <cell r="R110">
            <v>-10440</v>
          </cell>
          <cell r="S110">
            <v>-87</v>
          </cell>
        </row>
        <row r="111">
          <cell r="D111" t="str">
            <v>070850801325152</v>
          </cell>
          <cell r="E111">
            <v>30</v>
          </cell>
          <cell r="F111">
            <v>127.4</v>
          </cell>
          <cell r="H111" t="str">
            <v>НН</v>
          </cell>
          <cell r="I111">
            <v>1</v>
          </cell>
          <cell r="K111" t="str">
            <v>ЛО</v>
          </cell>
          <cell r="L111" t="str">
            <v>C</v>
          </cell>
          <cell r="M111">
            <v>100</v>
          </cell>
          <cell r="N111">
            <v>86935</v>
          </cell>
          <cell r="O111">
            <v>86935</v>
          </cell>
          <cell r="P111">
            <v>23191</v>
          </cell>
          <cell r="Q111">
            <v>1</v>
          </cell>
          <cell r="R111">
            <v>-23451</v>
          </cell>
          <cell r="U111">
            <v>432</v>
          </cell>
        </row>
        <row r="112">
          <cell r="D112" t="str">
            <v>0711170704036984</v>
          </cell>
          <cell r="E112">
            <v>30</v>
          </cell>
          <cell r="F112">
            <v>127.4</v>
          </cell>
          <cell r="H112" t="str">
            <v>НН</v>
          </cell>
          <cell r="I112">
            <v>1</v>
          </cell>
          <cell r="K112" t="str">
            <v>Сайт</v>
          </cell>
          <cell r="L112" t="str">
            <v>C</v>
          </cell>
          <cell r="M112">
            <v>100</v>
          </cell>
          <cell r="N112">
            <v>66946</v>
          </cell>
          <cell r="O112">
            <v>67276</v>
          </cell>
          <cell r="P112">
            <v>330</v>
          </cell>
          <cell r="Q112">
            <v>30</v>
          </cell>
          <cell r="R112">
            <v>-9900</v>
          </cell>
          <cell r="U112">
            <v>-7</v>
          </cell>
        </row>
        <row r="113">
          <cell r="D113" t="str">
            <v>0090720350012190</v>
          </cell>
          <cell r="E113">
            <v>30</v>
          </cell>
          <cell r="F113">
            <v>135</v>
          </cell>
          <cell r="H113" t="str">
            <v>НН</v>
          </cell>
          <cell r="I113">
            <v>1</v>
          </cell>
          <cell r="K113" t="str">
            <v>Сайт</v>
          </cell>
          <cell r="L113" t="str">
            <v>C</v>
          </cell>
          <cell r="M113">
            <v>100</v>
          </cell>
          <cell r="N113">
            <v>81475</v>
          </cell>
          <cell r="O113">
            <v>81809</v>
          </cell>
          <cell r="P113">
            <v>334</v>
          </cell>
          <cell r="Q113">
            <v>30</v>
          </cell>
          <cell r="R113">
            <v>-10020</v>
          </cell>
          <cell r="U113">
            <v>-8</v>
          </cell>
        </row>
        <row r="114">
          <cell r="D114" t="str">
            <v>0711070706589891</v>
          </cell>
          <cell r="E114">
            <v>30</v>
          </cell>
          <cell r="F114">
            <v>127.4</v>
          </cell>
          <cell r="G114">
            <v>313</v>
          </cell>
          <cell r="H114" t="str">
            <v>НН</v>
          </cell>
          <cell r="I114">
            <v>1</v>
          </cell>
          <cell r="J114" t="str">
            <v>ОСВВНЕШН</v>
          </cell>
          <cell r="K114" t="str">
            <v>Сайт</v>
          </cell>
          <cell r="L114" t="str">
            <v>C</v>
          </cell>
          <cell r="M114">
            <v>100</v>
          </cell>
          <cell r="N114">
            <v>65115</v>
          </cell>
          <cell r="O114">
            <v>65339</v>
          </cell>
          <cell r="P114">
            <v>224</v>
          </cell>
          <cell r="Q114">
            <v>30</v>
          </cell>
          <cell r="R114">
            <v>-6720</v>
          </cell>
          <cell r="S114">
            <v>-50</v>
          </cell>
        </row>
        <row r="115">
          <cell r="D115" t="str">
            <v>070850801325152</v>
          </cell>
          <cell r="E115">
            <v>30</v>
          </cell>
          <cell r="F115">
            <v>118.5</v>
          </cell>
          <cell r="H115" t="str">
            <v>СН2</v>
          </cell>
          <cell r="I115">
            <v>1</v>
          </cell>
          <cell r="K115" t="str">
            <v>ЛО</v>
          </cell>
          <cell r="L115" t="str">
            <v>C</v>
          </cell>
          <cell r="M115">
            <v>100</v>
          </cell>
          <cell r="N115">
            <v>0</v>
          </cell>
          <cell r="O115">
            <v>0</v>
          </cell>
          <cell r="P115">
            <v>31</v>
          </cell>
          <cell r="Q115">
            <v>1</v>
          </cell>
          <cell r="R115">
            <v>-620</v>
          </cell>
          <cell r="T115">
            <v>-207</v>
          </cell>
          <cell r="U115">
            <v>-4</v>
          </cell>
          <cell r="W115">
            <v>0.30199999999999999</v>
          </cell>
        </row>
        <row r="116">
          <cell r="D116" t="str">
            <v>009359029000295</v>
          </cell>
          <cell r="E116">
            <v>30</v>
          </cell>
          <cell r="F116">
            <v>118.5</v>
          </cell>
          <cell r="H116" t="str">
            <v>СН2</v>
          </cell>
          <cell r="I116">
            <v>1</v>
          </cell>
          <cell r="J116" t="str">
            <v>ЗР</v>
          </cell>
          <cell r="K116" t="str">
            <v>Сайт</v>
          </cell>
          <cell r="L116" t="str">
            <v>C</v>
          </cell>
          <cell r="M116">
            <v>100</v>
          </cell>
          <cell r="N116">
            <v>0</v>
          </cell>
          <cell r="O116">
            <v>0</v>
          </cell>
          <cell r="P116">
            <v>338</v>
          </cell>
          <cell r="Q116">
            <v>20</v>
          </cell>
          <cell r="R116">
            <v>-10140</v>
          </cell>
          <cell r="T116">
            <v>-206</v>
          </cell>
        </row>
        <row r="117">
          <cell r="D117" t="str">
            <v>679341</v>
          </cell>
          <cell r="E117">
            <v>30</v>
          </cell>
          <cell r="F117">
            <v>135</v>
          </cell>
          <cell r="H117" t="str">
            <v>НН</v>
          </cell>
          <cell r="I117">
            <v>1</v>
          </cell>
          <cell r="K117" t="str">
            <v>Сайт</v>
          </cell>
          <cell r="L117" t="str">
            <v>C</v>
          </cell>
          <cell r="M117">
            <v>100</v>
          </cell>
          <cell r="N117">
            <v>25102</v>
          </cell>
          <cell r="O117">
            <v>78267</v>
          </cell>
          <cell r="P117">
            <v>318</v>
          </cell>
          <cell r="Q117">
            <v>1</v>
          </cell>
          <cell r="R117">
            <v>-9540</v>
          </cell>
          <cell r="U117">
            <v>-6</v>
          </cell>
          <cell r="V117">
            <v>6.13</v>
          </cell>
          <cell r="W117">
            <v>0.28999999999999998</v>
          </cell>
        </row>
        <row r="118">
          <cell r="D118" t="str">
            <v>1502-002737</v>
          </cell>
          <cell r="E118">
            <v>30</v>
          </cell>
          <cell r="F118">
            <v>5</v>
          </cell>
          <cell r="H118" t="str">
            <v>НН</v>
          </cell>
          <cell r="I118">
            <v>1</v>
          </cell>
          <cell r="K118" t="str">
            <v>Сайт</v>
          </cell>
          <cell r="L118" t="str">
            <v>C</v>
          </cell>
          <cell r="M118">
            <v>100</v>
          </cell>
          <cell r="N118">
            <v>20974</v>
          </cell>
          <cell r="O118">
            <v>21904</v>
          </cell>
          <cell r="P118">
            <v>930</v>
          </cell>
          <cell r="Q118">
            <v>1</v>
          </cell>
          <cell r="R118">
            <v>-930</v>
          </cell>
          <cell r="U118">
            <v>-8</v>
          </cell>
          <cell r="V118">
            <v>6.13</v>
          </cell>
          <cell r="W118">
            <v>0.22</v>
          </cell>
        </row>
        <row r="119">
          <cell r="D119" t="str">
            <v>00027990</v>
          </cell>
          <cell r="E119">
            <v>30</v>
          </cell>
          <cell r="F119">
            <v>5</v>
          </cell>
          <cell r="H119" t="str">
            <v>НН</v>
          </cell>
          <cell r="I119">
            <v>1</v>
          </cell>
          <cell r="K119" t="str">
            <v>Передано Потребит(e-mail)</v>
          </cell>
          <cell r="L119" t="str">
            <v>C</v>
          </cell>
          <cell r="M119">
            <v>100</v>
          </cell>
          <cell r="N119">
            <v>48199</v>
          </cell>
          <cell r="O119">
            <v>49327</v>
          </cell>
          <cell r="P119">
            <v>1128</v>
          </cell>
          <cell r="Q119">
            <v>1</v>
          </cell>
          <cell r="R119">
            <v>-1128</v>
          </cell>
          <cell r="T119">
            <v>-207</v>
          </cell>
          <cell r="U119">
            <v>-18</v>
          </cell>
          <cell r="V119">
            <v>6.13</v>
          </cell>
          <cell r="W119">
            <v>1.04</v>
          </cell>
        </row>
        <row r="120">
          <cell r="D120" t="str">
            <v>007791021002706</v>
          </cell>
          <cell r="E120">
            <v>30</v>
          </cell>
          <cell r="F120">
            <v>7</v>
          </cell>
          <cell r="H120" t="str">
            <v>НН</v>
          </cell>
          <cell r="I120">
            <v>1</v>
          </cell>
          <cell r="J120" t="str">
            <v>ЗР</v>
          </cell>
          <cell r="K120" t="str">
            <v>Телефон</v>
          </cell>
          <cell r="L120" t="str">
            <v>C</v>
          </cell>
          <cell r="M120">
            <v>100</v>
          </cell>
          <cell r="N120">
            <v>3877</v>
          </cell>
          <cell r="O120">
            <v>3877</v>
          </cell>
          <cell r="P120">
            <v>16</v>
          </cell>
          <cell r="Q120">
            <v>1</v>
          </cell>
          <cell r="R120">
            <v>-240</v>
          </cell>
          <cell r="T120">
            <v>-206</v>
          </cell>
          <cell r="U120">
            <v>-2</v>
          </cell>
          <cell r="V120">
            <v>1.83</v>
          </cell>
          <cell r="W120">
            <v>4.79</v>
          </cell>
        </row>
        <row r="121">
          <cell r="D121" t="str">
            <v>009081020000135</v>
          </cell>
          <cell r="E121">
            <v>30</v>
          </cell>
          <cell r="F121">
            <v>6.8</v>
          </cell>
          <cell r="H121" t="str">
            <v>НН</v>
          </cell>
          <cell r="I121">
            <v>1</v>
          </cell>
          <cell r="K121" t="str">
            <v>Телефон</v>
          </cell>
          <cell r="L121" t="str">
            <v>C</v>
          </cell>
          <cell r="M121">
            <v>100</v>
          </cell>
          <cell r="N121">
            <v>76446</v>
          </cell>
          <cell r="O121">
            <v>76928</v>
          </cell>
          <cell r="P121">
            <v>482</v>
          </cell>
          <cell r="Q121">
            <v>1</v>
          </cell>
          <cell r="R121">
            <v>-482</v>
          </cell>
          <cell r="U121">
            <v>-6</v>
          </cell>
          <cell r="V121">
            <v>6.13</v>
          </cell>
          <cell r="W121">
            <v>0.23</v>
          </cell>
        </row>
        <row r="122">
          <cell r="D122" t="str">
            <v>07085708011346348</v>
          </cell>
          <cell r="E122">
            <v>30</v>
          </cell>
          <cell r="F122">
            <v>3</v>
          </cell>
          <cell r="H122" t="str">
            <v>НН</v>
          </cell>
          <cell r="I122">
            <v>1</v>
          </cell>
          <cell r="J122" t="str">
            <v>МОЩАТС</v>
          </cell>
          <cell r="K122" t="str">
            <v>Сайт</v>
          </cell>
          <cell r="L122" t="str">
            <v>C</v>
          </cell>
          <cell r="M122">
            <v>100</v>
          </cell>
          <cell r="N122">
            <v>22250</v>
          </cell>
          <cell r="O122">
            <v>22261</v>
          </cell>
          <cell r="P122">
            <v>11</v>
          </cell>
          <cell r="Q122">
            <v>1</v>
          </cell>
          <cell r="R122">
            <v>-11</v>
          </cell>
          <cell r="U122">
            <v>-6</v>
          </cell>
          <cell r="V122">
            <v>6.13</v>
          </cell>
          <cell r="W122">
            <v>0.09</v>
          </cell>
        </row>
        <row r="123">
          <cell r="D123" t="str">
            <v>007791021003128</v>
          </cell>
          <cell r="E123">
            <v>30</v>
          </cell>
          <cell r="F123">
            <v>5</v>
          </cell>
          <cell r="H123" t="str">
            <v>НН</v>
          </cell>
          <cell r="I123">
            <v>1</v>
          </cell>
          <cell r="J123" t="str">
            <v>МОЩСО</v>
          </cell>
          <cell r="K123" t="str">
            <v>ЛО</v>
          </cell>
          <cell r="L123" t="str">
            <v>C</v>
          </cell>
          <cell r="M123">
            <v>100</v>
          </cell>
          <cell r="N123">
            <v>39290</v>
          </cell>
          <cell r="O123">
            <v>40930</v>
          </cell>
          <cell r="P123">
            <v>1640</v>
          </cell>
          <cell r="Q123">
            <v>1</v>
          </cell>
          <cell r="R123">
            <v>-1640</v>
          </cell>
          <cell r="U123">
            <v>-27</v>
          </cell>
          <cell r="V123">
            <v>1.83</v>
          </cell>
          <cell r="W123">
            <v>1.55</v>
          </cell>
        </row>
        <row r="124">
          <cell r="D124" t="str">
            <v>0708570801328429</v>
          </cell>
          <cell r="E124">
            <v>30</v>
          </cell>
          <cell r="F124">
            <v>6.8</v>
          </cell>
          <cell r="H124" t="str">
            <v>НН</v>
          </cell>
          <cell r="I124">
            <v>1</v>
          </cell>
          <cell r="K124" t="str">
            <v>ЛО</v>
          </cell>
          <cell r="L124" t="str">
            <v>C</v>
          </cell>
          <cell r="M124">
            <v>100</v>
          </cell>
          <cell r="N124">
            <v>186930</v>
          </cell>
          <cell r="O124">
            <v>188330</v>
          </cell>
          <cell r="P124">
            <v>1400</v>
          </cell>
          <cell r="Q124">
            <v>1</v>
          </cell>
          <cell r="R124">
            <v>-1400</v>
          </cell>
          <cell r="U124">
            <v>-11</v>
          </cell>
          <cell r="V124">
            <v>6.13</v>
          </cell>
          <cell r="W124">
            <v>0.36</v>
          </cell>
        </row>
        <row r="125">
          <cell r="D125" t="str">
            <v>008655014003620</v>
          </cell>
          <cell r="E125">
            <v>30</v>
          </cell>
          <cell r="F125">
            <v>6.8</v>
          </cell>
          <cell r="H125" t="str">
            <v>НН</v>
          </cell>
          <cell r="I125">
            <v>1</v>
          </cell>
          <cell r="K125" t="str">
            <v>ЛО</v>
          </cell>
          <cell r="L125" t="str">
            <v>C</v>
          </cell>
          <cell r="M125">
            <v>100</v>
          </cell>
          <cell r="N125">
            <v>35594</v>
          </cell>
          <cell r="O125">
            <v>35834</v>
          </cell>
          <cell r="P125">
            <v>240</v>
          </cell>
          <cell r="Q125">
            <v>1</v>
          </cell>
          <cell r="R125">
            <v>-240</v>
          </cell>
          <cell r="U125">
            <v>-5</v>
          </cell>
          <cell r="W125">
            <v>2.0299999999999998</v>
          </cell>
        </row>
        <row r="126">
          <cell r="D126" t="str">
            <v>008875</v>
          </cell>
          <cell r="E126">
            <v>30</v>
          </cell>
          <cell r="F126">
            <v>6.6</v>
          </cell>
          <cell r="H126" t="str">
            <v>НН</v>
          </cell>
          <cell r="I126">
            <v>1</v>
          </cell>
          <cell r="K126" t="str">
            <v>ЛО</v>
          </cell>
          <cell r="L126" t="str">
            <v>C</v>
          </cell>
          <cell r="M126">
            <v>100</v>
          </cell>
          <cell r="N126">
            <v>64121</v>
          </cell>
          <cell r="O126">
            <v>64773</v>
          </cell>
          <cell r="P126">
            <v>652</v>
          </cell>
          <cell r="Q126">
            <v>1</v>
          </cell>
          <cell r="R126">
            <v>-652</v>
          </cell>
          <cell r="T126">
            <v>-3225</v>
          </cell>
          <cell r="U126">
            <v>-7</v>
          </cell>
          <cell r="V126">
            <v>6.13</v>
          </cell>
          <cell r="W126">
            <v>0.18</v>
          </cell>
        </row>
        <row r="127">
          <cell r="D127" t="str">
            <v>008655014003632</v>
          </cell>
          <cell r="E127">
            <v>30</v>
          </cell>
          <cell r="F127">
            <v>6.8</v>
          </cell>
          <cell r="H127" t="str">
            <v>НН</v>
          </cell>
          <cell r="I127">
            <v>1</v>
          </cell>
          <cell r="K127" t="str">
            <v>ЛО</v>
          </cell>
          <cell r="L127" t="str">
            <v>C</v>
          </cell>
          <cell r="M127">
            <v>100</v>
          </cell>
          <cell r="N127">
            <v>21341</v>
          </cell>
          <cell r="O127">
            <v>21991</v>
          </cell>
          <cell r="P127">
            <v>650</v>
          </cell>
          <cell r="Q127">
            <v>1</v>
          </cell>
          <cell r="R127">
            <v>-650</v>
          </cell>
          <cell r="U127">
            <v>-3</v>
          </cell>
          <cell r="W127">
            <v>0.39</v>
          </cell>
          <cell r="X127">
            <v>-292</v>
          </cell>
        </row>
        <row r="128">
          <cell r="D128" t="str">
            <v>008521019008368</v>
          </cell>
          <cell r="E128">
            <v>30</v>
          </cell>
          <cell r="F128">
            <v>530</v>
          </cell>
          <cell r="H128" t="str">
            <v>НН</v>
          </cell>
          <cell r="I128">
            <v>1</v>
          </cell>
          <cell r="K128" t="str">
            <v>ЛО</v>
          </cell>
          <cell r="L128" t="str">
            <v>C</v>
          </cell>
          <cell r="M128">
            <v>100</v>
          </cell>
          <cell r="N128">
            <v>524859</v>
          </cell>
          <cell r="O128">
            <v>525030</v>
          </cell>
          <cell r="P128">
            <v>171</v>
          </cell>
          <cell r="Q128">
            <v>1</v>
          </cell>
          <cell r="R128">
            <v>-171</v>
          </cell>
          <cell r="U128">
            <v>-5</v>
          </cell>
          <cell r="W128">
            <v>2.9129999999999998</v>
          </cell>
        </row>
        <row r="129">
          <cell r="D129" t="str">
            <v>679579</v>
          </cell>
          <cell r="E129">
            <v>30</v>
          </cell>
          <cell r="F129">
            <v>1.2</v>
          </cell>
          <cell r="H129" t="str">
            <v>НН</v>
          </cell>
          <cell r="I129">
            <v>1</v>
          </cell>
          <cell r="K129" t="str">
            <v>ЛО</v>
          </cell>
          <cell r="L129" t="str">
            <v>C</v>
          </cell>
          <cell r="M129">
            <v>100</v>
          </cell>
          <cell r="N129">
            <v>72611</v>
          </cell>
          <cell r="O129">
            <v>72859</v>
          </cell>
          <cell r="P129">
            <v>248</v>
          </cell>
          <cell r="Q129">
            <v>1</v>
          </cell>
          <cell r="R129">
            <v>-248</v>
          </cell>
          <cell r="U129">
            <v>-9</v>
          </cell>
          <cell r="V129">
            <v>6.13</v>
          </cell>
          <cell r="W129">
            <v>1.39</v>
          </cell>
        </row>
        <row r="130">
          <cell r="D130" t="str">
            <v>8877066</v>
          </cell>
          <cell r="E130">
            <v>30</v>
          </cell>
          <cell r="F130">
            <v>147.4</v>
          </cell>
          <cell r="H130" t="str">
            <v>СН2</v>
          </cell>
          <cell r="I130">
            <v>1</v>
          </cell>
          <cell r="K130" t="str">
            <v>АСКУЭ</v>
          </cell>
          <cell r="L130" t="str">
            <v>C</v>
          </cell>
          <cell r="M130">
            <v>100</v>
          </cell>
          <cell r="N130">
            <v>17.72</v>
          </cell>
          <cell r="O130">
            <v>30.22</v>
          </cell>
          <cell r="P130">
            <v>12.5</v>
          </cell>
          <cell r="Q130">
            <v>1</v>
          </cell>
          <cell r="R130">
            <v>-13</v>
          </cell>
        </row>
        <row r="131">
          <cell r="D131" t="str">
            <v>0708570709128237</v>
          </cell>
          <cell r="E131">
            <v>30</v>
          </cell>
          <cell r="F131">
            <v>147.4</v>
          </cell>
          <cell r="H131" t="str">
            <v>НН</v>
          </cell>
          <cell r="I131">
            <v>1</v>
          </cell>
          <cell r="J131" t="str">
            <v>МОЩАТС</v>
          </cell>
          <cell r="K131" t="str">
            <v>ЛО</v>
          </cell>
          <cell r="L131" t="str">
            <v>C</v>
          </cell>
          <cell r="M131">
            <v>100</v>
          </cell>
          <cell r="N131">
            <v>64183</v>
          </cell>
          <cell r="O131">
            <v>64473</v>
          </cell>
          <cell r="P131">
            <v>290</v>
          </cell>
          <cell r="Q131">
            <v>1</v>
          </cell>
          <cell r="R131">
            <v>-290</v>
          </cell>
        </row>
        <row r="132">
          <cell r="D132" t="str">
            <v>010521</v>
          </cell>
          <cell r="E132">
            <v>30</v>
          </cell>
          <cell r="F132">
            <v>5</v>
          </cell>
          <cell r="H132" t="str">
            <v>НН</v>
          </cell>
          <cell r="I132">
            <v>1</v>
          </cell>
          <cell r="J132" t="str">
            <v>МОЩСО</v>
          </cell>
          <cell r="K132" t="str">
            <v>ЛО</v>
          </cell>
          <cell r="L132" t="str">
            <v>C</v>
          </cell>
          <cell r="M132">
            <v>100</v>
          </cell>
          <cell r="N132">
            <v>215267</v>
          </cell>
          <cell r="O132">
            <v>215489</v>
          </cell>
          <cell r="P132">
            <v>222</v>
          </cell>
          <cell r="Q132">
            <v>1</v>
          </cell>
          <cell r="R132">
            <v>-222</v>
          </cell>
          <cell r="U132">
            <v>-11</v>
          </cell>
          <cell r="V132">
            <v>6.13</v>
          </cell>
          <cell r="W132">
            <v>2.35</v>
          </cell>
        </row>
        <row r="133">
          <cell r="D133" t="str">
            <v>008655014004852</v>
          </cell>
          <cell r="E133">
            <v>30</v>
          </cell>
          <cell r="F133">
            <v>5</v>
          </cell>
          <cell r="H133" t="str">
            <v>НН</v>
          </cell>
          <cell r="I133">
            <v>1</v>
          </cell>
          <cell r="K133" t="str">
            <v>ЛО</v>
          </cell>
          <cell r="L133" t="str">
            <v>C</v>
          </cell>
          <cell r="N133">
            <v>20600</v>
          </cell>
          <cell r="O133">
            <v>20670</v>
          </cell>
          <cell r="P133">
            <v>70</v>
          </cell>
          <cell r="Q133">
            <v>1</v>
          </cell>
          <cell r="R133">
            <v>-70</v>
          </cell>
          <cell r="U133">
            <v>-8</v>
          </cell>
          <cell r="V133">
            <v>6.13</v>
          </cell>
          <cell r="W133">
            <v>2.35</v>
          </cell>
        </row>
        <row r="134">
          <cell r="D134" t="str">
            <v>679575</v>
          </cell>
          <cell r="E134">
            <v>30</v>
          </cell>
          <cell r="F134">
            <v>530</v>
          </cell>
          <cell r="H134" t="str">
            <v>НН</v>
          </cell>
          <cell r="I134">
            <v>1</v>
          </cell>
          <cell r="K134" t="str">
            <v>ЛО</v>
          </cell>
          <cell r="L134" t="str">
            <v>C</v>
          </cell>
          <cell r="N134">
            <v>64917</v>
          </cell>
          <cell r="O134">
            <v>65050</v>
          </cell>
          <cell r="P134">
            <v>133</v>
          </cell>
          <cell r="Q134">
            <v>1</v>
          </cell>
          <cell r="R134">
            <v>-133</v>
          </cell>
          <cell r="U134">
            <v>-6</v>
          </cell>
          <cell r="V134">
            <v>6.13</v>
          </cell>
          <cell r="W134">
            <v>0.27</v>
          </cell>
        </row>
        <row r="135">
          <cell r="D135" t="str">
            <v>0708570801339944</v>
          </cell>
          <cell r="E135">
            <v>30</v>
          </cell>
          <cell r="F135">
            <v>2</v>
          </cell>
          <cell r="H135" t="str">
            <v>НН</v>
          </cell>
          <cell r="I135">
            <v>1</v>
          </cell>
          <cell r="K135" t="str">
            <v>Сайт</v>
          </cell>
          <cell r="L135" t="str">
            <v>C</v>
          </cell>
          <cell r="M135">
            <v>100</v>
          </cell>
          <cell r="N135">
            <v>132408</v>
          </cell>
          <cell r="O135">
            <v>134119</v>
          </cell>
          <cell r="P135">
            <v>1711</v>
          </cell>
          <cell r="Q135">
            <v>1</v>
          </cell>
          <cell r="R135">
            <v>-1711</v>
          </cell>
          <cell r="U135">
            <v>-13</v>
          </cell>
          <cell r="V135">
            <v>6.13</v>
          </cell>
          <cell r="W135">
            <v>0.43</v>
          </cell>
        </row>
        <row r="136">
          <cell r="D136" t="str">
            <v>009130028021252</v>
          </cell>
          <cell r="E136">
            <v>30</v>
          </cell>
          <cell r="F136">
            <v>8.8000000000000007</v>
          </cell>
          <cell r="H136" t="str">
            <v>СН2</v>
          </cell>
          <cell r="I136">
            <v>1</v>
          </cell>
          <cell r="K136" t="str">
            <v>Передано Потребит(e-mail)</v>
          </cell>
          <cell r="L136" t="str">
            <v>C</v>
          </cell>
          <cell r="M136">
            <v>100</v>
          </cell>
          <cell r="N136">
            <v>5240</v>
          </cell>
          <cell r="O136">
            <v>5260</v>
          </cell>
          <cell r="P136">
            <v>20</v>
          </cell>
          <cell r="Q136">
            <v>1</v>
          </cell>
          <cell r="R136">
            <v>-20</v>
          </cell>
          <cell r="S136">
            <v>-6</v>
          </cell>
          <cell r="W136">
            <v>0.32</v>
          </cell>
        </row>
        <row r="137">
          <cell r="D137" t="str">
            <v>60008650</v>
          </cell>
          <cell r="E137">
            <v>30</v>
          </cell>
          <cell r="F137">
            <v>147.4</v>
          </cell>
          <cell r="G137">
            <v>744</v>
          </cell>
          <cell r="H137" t="str">
            <v>НН</v>
          </cell>
          <cell r="I137">
            <v>1</v>
          </cell>
          <cell r="J137" t="str">
            <v>НОМГРДНЕЙ</v>
          </cell>
          <cell r="K137" t="str">
            <v>Предст. УК ТСЖ</v>
          </cell>
          <cell r="L137" t="str">
            <v>C</v>
          </cell>
          <cell r="M137">
            <v>100</v>
          </cell>
          <cell r="N137">
            <v>3173</v>
          </cell>
          <cell r="O137">
            <v>3565</v>
          </cell>
          <cell r="P137">
            <v>392</v>
          </cell>
          <cell r="Q137">
            <v>30</v>
          </cell>
          <cell r="R137">
            <v>-11760</v>
          </cell>
          <cell r="S137">
            <v>-74</v>
          </cell>
        </row>
        <row r="138">
          <cell r="D138" t="str">
            <v>60008725</v>
          </cell>
          <cell r="E138">
            <v>30</v>
          </cell>
          <cell r="F138">
            <v>147.4</v>
          </cell>
          <cell r="H138" t="str">
            <v>НН</v>
          </cell>
          <cell r="I138">
            <v>1</v>
          </cell>
          <cell r="K138" t="str">
            <v>Предст. УК ТСЖ</v>
          </cell>
          <cell r="L138" t="str">
            <v>C</v>
          </cell>
          <cell r="M138">
            <v>100</v>
          </cell>
          <cell r="N138">
            <v>3047</v>
          </cell>
          <cell r="O138">
            <v>3433</v>
          </cell>
          <cell r="P138">
            <v>386</v>
          </cell>
          <cell r="Q138">
            <v>30</v>
          </cell>
          <cell r="R138">
            <v>-11580</v>
          </cell>
          <cell r="S138">
            <v>-160</v>
          </cell>
          <cell r="U138">
            <v>-54</v>
          </cell>
        </row>
        <row r="139">
          <cell r="D139" t="str">
            <v>008655014003645</v>
          </cell>
          <cell r="E139">
            <v>30</v>
          </cell>
          <cell r="F139">
            <v>6.8</v>
          </cell>
          <cell r="H139" t="str">
            <v>НН</v>
          </cell>
          <cell r="I139">
            <v>1</v>
          </cell>
          <cell r="J139" t="str">
            <v>МОЩАТС</v>
          </cell>
          <cell r="K139" t="str">
            <v>Сайт</v>
          </cell>
          <cell r="L139" t="str">
            <v>C</v>
          </cell>
          <cell r="M139">
            <v>100</v>
          </cell>
          <cell r="N139">
            <v>65732</v>
          </cell>
          <cell r="O139">
            <v>2825.7990199999999</v>
          </cell>
          <cell r="P139">
            <v>54.643169999999998</v>
          </cell>
          <cell r="Q139">
            <v>1</v>
          </cell>
          <cell r="R139">
            <v>655718</v>
          </cell>
          <cell r="U139">
            <v>-2</v>
          </cell>
          <cell r="W139">
            <v>0.48</v>
          </cell>
        </row>
        <row r="140">
          <cell r="D140" t="str">
            <v>679555</v>
          </cell>
          <cell r="E140">
            <v>30</v>
          </cell>
          <cell r="F140">
            <v>4.2</v>
          </cell>
          <cell r="H140" t="str">
            <v>НН</v>
          </cell>
          <cell r="I140">
            <v>1</v>
          </cell>
          <cell r="J140" t="str">
            <v>МОЩСО</v>
          </cell>
          <cell r="K140" t="str">
            <v>ЛО</v>
          </cell>
          <cell r="L140" t="str">
            <v>C</v>
          </cell>
          <cell r="N140">
            <v>82785</v>
          </cell>
          <cell r="O140">
            <v>82855</v>
          </cell>
          <cell r="P140">
            <v>70</v>
          </cell>
          <cell r="Q140">
            <v>1</v>
          </cell>
          <cell r="R140">
            <v>-70</v>
          </cell>
          <cell r="U140">
            <v>-7</v>
          </cell>
          <cell r="V140">
            <v>6.13</v>
          </cell>
          <cell r="W140">
            <v>1.81</v>
          </cell>
        </row>
        <row r="141">
          <cell r="D141" t="str">
            <v>020358</v>
          </cell>
          <cell r="E141">
            <v>30</v>
          </cell>
          <cell r="F141">
            <v>4.2</v>
          </cell>
          <cell r="H141" t="str">
            <v>НН</v>
          </cell>
          <cell r="I141">
            <v>1</v>
          </cell>
          <cell r="K141" t="str">
            <v>ЛО</v>
          </cell>
          <cell r="L141" t="str">
            <v>C</v>
          </cell>
          <cell r="N141">
            <v>45953</v>
          </cell>
          <cell r="O141">
            <v>49855</v>
          </cell>
          <cell r="P141">
            <v>3902</v>
          </cell>
          <cell r="Q141">
            <v>1</v>
          </cell>
          <cell r="R141">
            <v>-3902</v>
          </cell>
          <cell r="U141">
            <v>-10</v>
          </cell>
          <cell r="X141">
            <v>584</v>
          </cell>
        </row>
        <row r="142">
          <cell r="D142" t="str">
            <v>0711370105632352</v>
          </cell>
          <cell r="E142">
            <v>30</v>
          </cell>
          <cell r="F142">
            <v>4.2</v>
          </cell>
          <cell r="H142" t="str">
            <v>НН</v>
          </cell>
          <cell r="I142">
            <v>1</v>
          </cell>
          <cell r="K142" t="str">
            <v>Сайт</v>
          </cell>
          <cell r="L142" t="str">
            <v>C</v>
          </cell>
          <cell r="M142">
            <v>100</v>
          </cell>
          <cell r="N142">
            <v>203908</v>
          </cell>
          <cell r="O142">
            <v>207565</v>
          </cell>
          <cell r="P142">
            <v>3657</v>
          </cell>
          <cell r="Q142">
            <v>1</v>
          </cell>
          <cell r="R142">
            <v>-3657</v>
          </cell>
          <cell r="U142">
            <v>-57</v>
          </cell>
          <cell r="V142">
            <v>6.13</v>
          </cell>
          <cell r="W142">
            <v>1.39</v>
          </cell>
        </row>
        <row r="143">
          <cell r="D143" t="str">
            <v>8911829</v>
          </cell>
          <cell r="E143">
            <v>30</v>
          </cell>
          <cell r="F143">
            <v>236</v>
          </cell>
          <cell r="H143" t="str">
            <v>НН</v>
          </cell>
          <cell r="I143">
            <v>1</v>
          </cell>
          <cell r="K143" t="str">
            <v>АСКУЭ</v>
          </cell>
          <cell r="L143" t="str">
            <v>C</v>
          </cell>
          <cell r="N143">
            <v>125.07</v>
          </cell>
          <cell r="O143">
            <v>210.1</v>
          </cell>
          <cell r="P143">
            <v>85.03</v>
          </cell>
          <cell r="Q143">
            <v>1</v>
          </cell>
          <cell r="R143">
            <v>-85</v>
          </cell>
          <cell r="S143">
            <v>43</v>
          </cell>
          <cell r="U143">
            <v>177</v>
          </cell>
          <cell r="V143">
            <v>6.13</v>
          </cell>
          <cell r="W143">
            <v>1.03</v>
          </cell>
          <cell r="X143">
            <v>584</v>
          </cell>
        </row>
        <row r="144">
          <cell r="D144" t="str">
            <v>023031</v>
          </cell>
          <cell r="E144">
            <v>30</v>
          </cell>
          <cell r="F144">
            <v>0.03</v>
          </cell>
          <cell r="G144">
            <v>720</v>
          </cell>
          <cell r="H144" t="str">
            <v>НН</v>
          </cell>
          <cell r="I144">
            <v>1</v>
          </cell>
          <cell r="J144" t="str">
            <v>МАКСМОЩ</v>
          </cell>
          <cell r="K144" t="str">
            <v>К.О. Агроимпульс</v>
          </cell>
          <cell r="L144" t="str">
            <v>C</v>
          </cell>
          <cell r="N144">
            <v>0</v>
          </cell>
          <cell r="O144">
            <v>0</v>
          </cell>
          <cell r="P144">
            <v>566.79999999999995</v>
          </cell>
          <cell r="Q144">
            <v>200</v>
          </cell>
          <cell r="R144">
            <v>113360</v>
          </cell>
          <cell r="S144">
            <v>-22</v>
          </cell>
          <cell r="U144">
            <v>332</v>
          </cell>
          <cell r="X144">
            <v>315</v>
          </cell>
        </row>
        <row r="145">
          <cell r="D145" t="str">
            <v>007791021003106</v>
          </cell>
          <cell r="E145">
            <v>30</v>
          </cell>
          <cell r="F145">
            <v>1200</v>
          </cell>
          <cell r="H145" t="str">
            <v>НН</v>
          </cell>
          <cell r="I145">
            <v>1</v>
          </cell>
          <cell r="J145" t="str">
            <v>МОЩСО</v>
          </cell>
          <cell r="K145" t="str">
            <v>Сайт</v>
          </cell>
          <cell r="L145" t="str">
            <v>C</v>
          </cell>
          <cell r="M145">
            <v>100</v>
          </cell>
          <cell r="N145">
            <v>78683.3</v>
          </cell>
          <cell r="O145">
            <v>78818.399999999994</v>
          </cell>
          <cell r="P145">
            <v>135.09999999999101</v>
          </cell>
          <cell r="Q145">
            <v>1</v>
          </cell>
          <cell r="R145">
            <v>-135</v>
          </cell>
          <cell r="U145">
            <v>-3</v>
          </cell>
          <cell r="W145">
            <v>2.4500000000000002</v>
          </cell>
        </row>
        <row r="146">
          <cell r="D146" t="str">
            <v>8316049</v>
          </cell>
          <cell r="E146">
            <v>30</v>
          </cell>
          <cell r="H146" t="str">
            <v>СН2</v>
          </cell>
          <cell r="I146">
            <v>1</v>
          </cell>
          <cell r="K146" t="str">
            <v>АСКУЭ</v>
          </cell>
          <cell r="L146" t="str">
            <v>C</v>
          </cell>
          <cell r="M146">
            <v>0.06</v>
          </cell>
          <cell r="N146">
            <v>218.8</v>
          </cell>
          <cell r="O146">
            <v>397.52</v>
          </cell>
          <cell r="P146">
            <v>178.72</v>
          </cell>
          <cell r="Q146">
            <v>30</v>
          </cell>
          <cell r="R146">
            <v>-5362</v>
          </cell>
          <cell r="W146">
            <v>0.06</v>
          </cell>
          <cell r="X146">
            <v>315</v>
          </cell>
        </row>
        <row r="147">
          <cell r="D147" t="str">
            <v>009130028021421</v>
          </cell>
          <cell r="E147">
            <v>30</v>
          </cell>
          <cell r="F147">
            <v>8.8000000000000007</v>
          </cell>
          <cell r="H147" t="str">
            <v>НН</v>
          </cell>
          <cell r="I147">
            <v>1</v>
          </cell>
          <cell r="K147" t="str">
            <v>Сайт</v>
          </cell>
          <cell r="L147" t="str">
            <v>C</v>
          </cell>
          <cell r="N147">
            <v>138759</v>
          </cell>
          <cell r="O147">
            <v>139244</v>
          </cell>
          <cell r="P147">
            <v>485</v>
          </cell>
          <cell r="Q147">
            <v>1</v>
          </cell>
          <cell r="R147">
            <v>-485</v>
          </cell>
          <cell r="U147">
            <v>-7</v>
          </cell>
          <cell r="V147">
            <v>6.13</v>
          </cell>
          <cell r="W147">
            <v>0.24</v>
          </cell>
          <cell r="X147">
            <v>595</v>
          </cell>
        </row>
        <row r="148">
          <cell r="D148" t="str">
            <v>679558</v>
          </cell>
          <cell r="E148">
            <v>30</v>
          </cell>
          <cell r="F148">
            <v>4.2</v>
          </cell>
          <cell r="H148" t="str">
            <v>НН</v>
          </cell>
          <cell r="I148">
            <v>1</v>
          </cell>
          <cell r="K148" t="str">
            <v>Сайт</v>
          </cell>
          <cell r="L148" t="str">
            <v>C</v>
          </cell>
          <cell r="M148">
            <v>100</v>
          </cell>
          <cell r="N148">
            <v>93500</v>
          </cell>
          <cell r="O148">
            <v>94000</v>
          </cell>
          <cell r="P148">
            <v>500</v>
          </cell>
          <cell r="Q148">
            <v>1</v>
          </cell>
          <cell r="R148">
            <v>-500</v>
          </cell>
          <cell r="U148">
            <v>-10</v>
          </cell>
          <cell r="V148">
            <v>6.13</v>
          </cell>
          <cell r="W148">
            <v>0.81</v>
          </cell>
          <cell r="X148">
            <v>209</v>
          </cell>
        </row>
        <row r="149">
          <cell r="D149" t="str">
            <v>8642597</v>
          </cell>
          <cell r="E149">
            <v>30</v>
          </cell>
          <cell r="F149">
            <v>200</v>
          </cell>
          <cell r="H149" t="str">
            <v>СН2</v>
          </cell>
          <cell r="I149">
            <v>1</v>
          </cell>
          <cell r="K149" t="str">
            <v>АСКУЭ</v>
          </cell>
          <cell r="L149" t="str">
            <v>C</v>
          </cell>
          <cell r="N149">
            <v>117.19</v>
          </cell>
          <cell r="O149">
            <v>212.33</v>
          </cell>
          <cell r="P149">
            <v>95.14</v>
          </cell>
          <cell r="Q149">
            <v>30</v>
          </cell>
          <cell r="R149">
            <v>-2854</v>
          </cell>
          <cell r="X149">
            <v>595</v>
          </cell>
        </row>
        <row r="150">
          <cell r="D150" t="str">
            <v>00791021002646</v>
          </cell>
          <cell r="E150">
            <v>30</v>
          </cell>
          <cell r="F150">
            <v>1300</v>
          </cell>
          <cell r="H150" t="str">
            <v>СН2</v>
          </cell>
          <cell r="I150">
            <v>1</v>
          </cell>
          <cell r="K150" t="str">
            <v>ДС</v>
          </cell>
          <cell r="L150" t="str">
            <v>C</v>
          </cell>
          <cell r="M150">
            <v>100</v>
          </cell>
          <cell r="N150">
            <v>9239</v>
          </cell>
          <cell r="O150">
            <v>9239</v>
          </cell>
          <cell r="P150">
            <v>154</v>
          </cell>
          <cell r="Q150">
            <v>1</v>
          </cell>
          <cell r="R150">
            <v>-12320</v>
          </cell>
          <cell r="U150">
            <v>9</v>
          </cell>
          <cell r="W150">
            <v>4.78</v>
          </cell>
          <cell r="X150">
            <v>611</v>
          </cell>
        </row>
        <row r="151">
          <cell r="D151" t="str">
            <v>8869596</v>
          </cell>
          <cell r="E151">
            <v>30</v>
          </cell>
          <cell r="F151">
            <v>1300</v>
          </cell>
          <cell r="H151" t="str">
            <v>СН2</v>
          </cell>
          <cell r="I151">
            <v>1</v>
          </cell>
          <cell r="J151" t="str">
            <v>МОЩАТС</v>
          </cell>
          <cell r="K151" t="str">
            <v>АСКУЭ</v>
          </cell>
          <cell r="L151" t="str">
            <v>C</v>
          </cell>
          <cell r="N151">
            <v>1077.9000000000001</v>
          </cell>
          <cell r="O151">
            <v>1893.21</v>
          </cell>
          <cell r="P151">
            <v>815.31</v>
          </cell>
          <cell r="Q151">
            <v>1</v>
          </cell>
          <cell r="R151">
            <v>-815</v>
          </cell>
        </row>
        <row r="152">
          <cell r="D152" t="str">
            <v>8893275</v>
          </cell>
          <cell r="E152">
            <v>30</v>
          </cell>
          <cell r="F152">
            <v>1300</v>
          </cell>
          <cell r="H152" t="str">
            <v>СН2</v>
          </cell>
          <cell r="I152">
            <v>1</v>
          </cell>
          <cell r="J152" t="str">
            <v>МОЩСО</v>
          </cell>
          <cell r="K152" t="str">
            <v>АСКУЭ</v>
          </cell>
          <cell r="L152" t="str">
            <v>C</v>
          </cell>
          <cell r="N152">
            <v>312.44</v>
          </cell>
          <cell r="O152">
            <v>566.6</v>
          </cell>
          <cell r="P152">
            <v>254.16</v>
          </cell>
          <cell r="Q152">
            <v>30</v>
          </cell>
          <cell r="R152">
            <v>-7625</v>
          </cell>
          <cell r="U152">
            <v>3</v>
          </cell>
          <cell r="W152">
            <v>0.03</v>
          </cell>
          <cell r="X152">
            <v>611</v>
          </cell>
        </row>
        <row r="153">
          <cell r="D153" t="str">
            <v>8869540</v>
          </cell>
          <cell r="E153">
            <v>30</v>
          </cell>
          <cell r="F153">
            <v>1300</v>
          </cell>
          <cell r="H153" t="str">
            <v>СН2</v>
          </cell>
          <cell r="I153">
            <v>1</v>
          </cell>
          <cell r="K153" t="str">
            <v>ЛО</v>
          </cell>
          <cell r="L153" t="str">
            <v>C</v>
          </cell>
          <cell r="N153">
            <v>548.99</v>
          </cell>
          <cell r="O153">
            <v>946.24</v>
          </cell>
          <cell r="P153">
            <v>397.25</v>
          </cell>
          <cell r="Q153">
            <v>1</v>
          </cell>
          <cell r="R153">
            <v>-397</v>
          </cell>
          <cell r="U153">
            <v>12</v>
          </cell>
          <cell r="W153">
            <v>0.06</v>
          </cell>
          <cell r="X153">
            <v>706</v>
          </cell>
        </row>
        <row r="154">
          <cell r="D154" t="str">
            <v>392660</v>
          </cell>
          <cell r="E154">
            <v>30</v>
          </cell>
          <cell r="F154">
            <v>784.3</v>
          </cell>
          <cell r="H154" t="str">
            <v>СН2</v>
          </cell>
          <cell r="I154">
            <v>1</v>
          </cell>
          <cell r="J154" t="str">
            <v>МОЩАТС</v>
          </cell>
          <cell r="K154" t="str">
            <v>ЛО</v>
          </cell>
          <cell r="L154" t="str">
            <v>C</v>
          </cell>
          <cell r="N154">
            <v>25107.9</v>
          </cell>
          <cell r="O154">
            <v>11468</v>
          </cell>
          <cell r="Q154">
            <v>200</v>
          </cell>
          <cell r="R154">
            <v>3642</v>
          </cell>
          <cell r="U154">
            <v>4</v>
          </cell>
          <cell r="W154">
            <v>0.28000000000000003</v>
          </cell>
        </row>
        <row r="155">
          <cell r="D155" t="str">
            <v>023031</v>
          </cell>
          <cell r="E155">
            <v>30</v>
          </cell>
          <cell r="F155">
            <v>784.3</v>
          </cell>
          <cell r="H155" t="str">
            <v>СН2</v>
          </cell>
          <cell r="I155">
            <v>1</v>
          </cell>
          <cell r="J155" t="str">
            <v>МОЩСО</v>
          </cell>
          <cell r="K155" t="str">
            <v>ЛО</v>
          </cell>
          <cell r="L155" t="str">
            <v>СумГл</v>
          </cell>
          <cell r="M155">
            <v>100</v>
          </cell>
          <cell r="N155">
            <v>8982.1</v>
          </cell>
          <cell r="O155">
            <v>0</v>
          </cell>
          <cell r="P155">
            <v>3479</v>
          </cell>
          <cell r="Q155">
            <v>200</v>
          </cell>
          <cell r="R155">
            <v>-3479</v>
          </cell>
          <cell r="U155">
            <v>3</v>
          </cell>
          <cell r="V155">
            <v>4.17</v>
          </cell>
          <cell r="W155">
            <v>0.28999999999999998</v>
          </cell>
          <cell r="X155">
            <v>1026</v>
          </cell>
        </row>
        <row r="156">
          <cell r="D156" t="str">
            <v>009073022016540</v>
          </cell>
          <cell r="E156">
            <v>30</v>
          </cell>
          <cell r="F156">
            <v>1240</v>
          </cell>
          <cell r="H156" t="str">
            <v>СН2</v>
          </cell>
          <cell r="I156">
            <v>1</v>
          </cell>
          <cell r="K156" t="str">
            <v>К.О. Агроимпульс</v>
          </cell>
          <cell r="L156" t="str">
            <v>C</v>
          </cell>
          <cell r="N156">
            <v>185538</v>
          </cell>
          <cell r="O156">
            <v>189180</v>
          </cell>
          <cell r="P156">
            <v>3642</v>
          </cell>
          <cell r="Q156">
            <v>1</v>
          </cell>
          <cell r="R156">
            <v>11430</v>
          </cell>
          <cell r="U156">
            <v>180</v>
          </cell>
          <cell r="X156">
            <v>584</v>
          </cell>
        </row>
        <row r="157">
          <cell r="D157" t="str">
            <v>028385992</v>
          </cell>
          <cell r="E157">
            <v>30</v>
          </cell>
          <cell r="F157">
            <v>1240</v>
          </cell>
          <cell r="H157" t="str">
            <v>СН2</v>
          </cell>
          <cell r="I157">
            <v>1</v>
          </cell>
          <cell r="K157" t="str">
            <v>ЛО</v>
          </cell>
          <cell r="L157" t="str">
            <v>C</v>
          </cell>
          <cell r="M157">
            <v>100</v>
          </cell>
          <cell r="N157">
            <v>7091</v>
          </cell>
          <cell r="O157">
            <v>7457</v>
          </cell>
          <cell r="P157">
            <v>366</v>
          </cell>
          <cell r="Q157">
            <v>20</v>
          </cell>
          <cell r="R157">
            <v>-7320</v>
          </cell>
          <cell r="U157">
            <v>49</v>
          </cell>
          <cell r="W157">
            <v>0.54</v>
          </cell>
          <cell r="X157">
            <v>584</v>
          </cell>
        </row>
        <row r="158">
          <cell r="D158" t="str">
            <v>59005435</v>
          </cell>
          <cell r="E158">
            <v>30</v>
          </cell>
          <cell r="F158">
            <v>12</v>
          </cell>
          <cell r="H158" t="str">
            <v>СН2</v>
          </cell>
          <cell r="I158">
            <v>1</v>
          </cell>
          <cell r="J158" t="str">
            <v>МОЩАТС</v>
          </cell>
          <cell r="K158" t="str">
            <v>ЛО</v>
          </cell>
          <cell r="L158" t="str">
            <v>C</v>
          </cell>
          <cell r="M158">
            <v>100</v>
          </cell>
          <cell r="N158">
            <v>3327</v>
          </cell>
          <cell r="O158">
            <v>19505</v>
          </cell>
          <cell r="P158">
            <v>96</v>
          </cell>
          <cell r="Q158">
            <v>20</v>
          </cell>
          <cell r="R158">
            <v>2880</v>
          </cell>
          <cell r="U158">
            <v>180</v>
          </cell>
          <cell r="V158">
            <v>180</v>
          </cell>
          <cell r="W158">
            <v>0.26</v>
          </cell>
        </row>
        <row r="159">
          <cell r="D159" t="str">
            <v>001154</v>
          </cell>
          <cell r="E159">
            <v>30</v>
          </cell>
          <cell r="F159">
            <v>1240</v>
          </cell>
          <cell r="H159" t="str">
            <v>СН2</v>
          </cell>
          <cell r="I159">
            <v>1</v>
          </cell>
          <cell r="J159" t="str">
            <v>МОЩСО</v>
          </cell>
          <cell r="K159" t="str">
            <v>К.О. Агроимпульс</v>
          </cell>
          <cell r="L159" t="str">
            <v>C</v>
          </cell>
          <cell r="N159">
            <v>2895</v>
          </cell>
          <cell r="O159">
            <v>2941</v>
          </cell>
          <cell r="P159">
            <v>46</v>
          </cell>
          <cell r="Q159">
            <v>20</v>
          </cell>
          <cell r="R159">
            <v>920</v>
          </cell>
          <cell r="U159">
            <v>4</v>
          </cell>
          <cell r="X159">
            <v>1088</v>
          </cell>
        </row>
        <row r="160">
          <cell r="D160" t="str">
            <v>8411051</v>
          </cell>
          <cell r="E160">
            <v>30</v>
          </cell>
          <cell r="F160">
            <v>15</v>
          </cell>
          <cell r="H160" t="str">
            <v>НН</v>
          </cell>
          <cell r="I160">
            <v>1</v>
          </cell>
          <cell r="K160" t="str">
            <v>Сайт</v>
          </cell>
          <cell r="L160" t="str">
            <v>C</v>
          </cell>
          <cell r="M160">
            <v>100</v>
          </cell>
          <cell r="N160">
            <v>560</v>
          </cell>
          <cell r="O160">
            <v>620</v>
          </cell>
          <cell r="P160">
            <v>60</v>
          </cell>
          <cell r="Q160">
            <v>30</v>
          </cell>
          <cell r="R160">
            <v>-1800</v>
          </cell>
          <cell r="U160">
            <v>42</v>
          </cell>
        </row>
        <row r="161">
          <cell r="D161" t="str">
            <v>8410918</v>
          </cell>
          <cell r="E161">
            <v>30</v>
          </cell>
          <cell r="F161">
            <v>1240</v>
          </cell>
          <cell r="H161" t="str">
            <v>НН</v>
          </cell>
          <cell r="I161">
            <v>1</v>
          </cell>
          <cell r="J161" t="str">
            <v>МОЩАТС</v>
          </cell>
          <cell r="K161" t="str">
            <v>Сайт</v>
          </cell>
          <cell r="L161" t="str">
            <v>C</v>
          </cell>
          <cell r="M161">
            <v>100</v>
          </cell>
          <cell r="N161">
            <v>1239</v>
          </cell>
          <cell r="O161">
            <v>1366</v>
          </cell>
          <cell r="P161">
            <v>127</v>
          </cell>
          <cell r="Q161">
            <v>80</v>
          </cell>
          <cell r="R161">
            <v>-10160</v>
          </cell>
          <cell r="U161">
            <v>-10</v>
          </cell>
          <cell r="W161">
            <v>0.06</v>
          </cell>
        </row>
        <row r="162">
          <cell r="D162" t="str">
            <v>8410972</v>
          </cell>
          <cell r="E162">
            <v>30</v>
          </cell>
          <cell r="F162">
            <v>1240</v>
          </cell>
          <cell r="H162" t="str">
            <v>НН</v>
          </cell>
          <cell r="I162">
            <v>1</v>
          </cell>
          <cell r="J162" t="str">
            <v>МОЩСО</v>
          </cell>
          <cell r="K162" t="str">
            <v>Сайт</v>
          </cell>
          <cell r="L162" t="str">
            <v>C</v>
          </cell>
          <cell r="M162">
            <v>100</v>
          </cell>
          <cell r="N162">
            <v>2064</v>
          </cell>
          <cell r="O162">
            <v>2305</v>
          </cell>
          <cell r="P162">
            <v>241</v>
          </cell>
          <cell r="Q162">
            <v>80</v>
          </cell>
          <cell r="R162">
            <v>-19280</v>
          </cell>
          <cell r="S162">
            <v>-6</v>
          </cell>
          <cell r="U162">
            <v>-1</v>
          </cell>
          <cell r="W162">
            <v>0.06</v>
          </cell>
        </row>
        <row r="163">
          <cell r="D163" t="str">
            <v>61130359</v>
          </cell>
          <cell r="E163">
            <v>30</v>
          </cell>
          <cell r="F163">
            <v>3.7</v>
          </cell>
          <cell r="H163" t="str">
            <v>СН2</v>
          </cell>
          <cell r="I163">
            <v>1</v>
          </cell>
          <cell r="K163" t="str">
            <v>ЛО</v>
          </cell>
          <cell r="L163" t="str">
            <v>C</v>
          </cell>
          <cell r="N163">
            <v>505.28</v>
          </cell>
          <cell r="O163">
            <v>505.28</v>
          </cell>
          <cell r="P163">
            <v>289</v>
          </cell>
          <cell r="Q163">
            <v>80</v>
          </cell>
          <cell r="R163">
            <v>-8670</v>
          </cell>
          <cell r="U163">
            <v>-6</v>
          </cell>
          <cell r="V163">
            <v>6.13</v>
          </cell>
          <cell r="W163">
            <v>0.06</v>
          </cell>
        </row>
        <row r="164">
          <cell r="D164" t="str">
            <v>61130280</v>
          </cell>
          <cell r="E164">
            <v>30</v>
          </cell>
          <cell r="F164">
            <v>3.7</v>
          </cell>
          <cell r="H164" t="str">
            <v>СН2</v>
          </cell>
          <cell r="I164">
            <v>1</v>
          </cell>
          <cell r="K164" t="str">
            <v>ЛО</v>
          </cell>
          <cell r="L164" t="str">
            <v>C</v>
          </cell>
          <cell r="N164">
            <v>1032.06</v>
          </cell>
          <cell r="O164">
            <v>1563.3</v>
          </cell>
          <cell r="P164">
            <v>531.24</v>
          </cell>
          <cell r="Q164">
            <v>80</v>
          </cell>
          <cell r="R164">
            <v>-42499</v>
          </cell>
          <cell r="U164">
            <v>-6</v>
          </cell>
          <cell r="V164">
            <v>6.13</v>
          </cell>
          <cell r="W164">
            <v>0.06</v>
          </cell>
        </row>
        <row r="165">
          <cell r="D165" t="str">
            <v>61130344</v>
          </cell>
          <cell r="E165">
            <v>30</v>
          </cell>
          <cell r="F165">
            <v>3.7</v>
          </cell>
          <cell r="H165" t="str">
            <v>СН2</v>
          </cell>
          <cell r="I165">
            <v>1</v>
          </cell>
          <cell r="K165" t="str">
            <v>ЛО</v>
          </cell>
          <cell r="L165" t="str">
            <v>C</v>
          </cell>
          <cell r="N165">
            <v>1276.27</v>
          </cell>
          <cell r="O165">
            <v>1782.4</v>
          </cell>
          <cell r="P165">
            <v>506.13</v>
          </cell>
          <cell r="Q165">
            <v>80</v>
          </cell>
          <cell r="R165">
            <v>-40490</v>
          </cell>
          <cell r="U165">
            <v>42</v>
          </cell>
          <cell r="V165">
            <v>6.13</v>
          </cell>
          <cell r="W165">
            <v>0.06</v>
          </cell>
        </row>
        <row r="166">
          <cell r="D166" t="str">
            <v>59006533</v>
          </cell>
          <cell r="E166">
            <v>30</v>
          </cell>
          <cell r="F166">
            <v>3.7</v>
          </cell>
          <cell r="H166" t="str">
            <v>СН2</v>
          </cell>
          <cell r="I166">
            <v>1</v>
          </cell>
          <cell r="K166" t="str">
            <v>ДС</v>
          </cell>
          <cell r="L166" t="str">
            <v>C</v>
          </cell>
          <cell r="N166">
            <v>5327.1</v>
          </cell>
          <cell r="O166">
            <v>12926</v>
          </cell>
          <cell r="Q166">
            <v>120</v>
          </cell>
          <cell r="R166">
            <v>28863</v>
          </cell>
          <cell r="S166">
            <v>1409</v>
          </cell>
          <cell r="U166">
            <v>92</v>
          </cell>
          <cell r="W166">
            <v>0.01</v>
          </cell>
          <cell r="X166">
            <v>544</v>
          </cell>
        </row>
        <row r="167">
          <cell r="D167" t="str">
            <v>59006430</v>
          </cell>
          <cell r="E167">
            <v>30</v>
          </cell>
          <cell r="F167">
            <v>3.7</v>
          </cell>
          <cell r="H167" t="str">
            <v>СН2</v>
          </cell>
          <cell r="I167">
            <v>1</v>
          </cell>
          <cell r="K167" t="str">
            <v>ЛО</v>
          </cell>
          <cell r="L167" t="str">
            <v>C</v>
          </cell>
          <cell r="N167">
            <v>1658.7</v>
          </cell>
          <cell r="O167">
            <v>32823</v>
          </cell>
          <cell r="P167">
            <v>1262</v>
          </cell>
          <cell r="Q167">
            <v>120</v>
          </cell>
          <cell r="R167">
            <v>-1262</v>
          </cell>
          <cell r="U167">
            <v>-6</v>
          </cell>
          <cell r="V167">
            <v>6.13</v>
          </cell>
          <cell r="W167">
            <v>0.06</v>
          </cell>
          <cell r="X167">
            <v>544</v>
          </cell>
        </row>
        <row r="168">
          <cell r="D168" t="str">
            <v>011511120728103</v>
          </cell>
          <cell r="E168">
            <v>30</v>
          </cell>
          <cell r="F168">
            <v>3.5</v>
          </cell>
          <cell r="H168" t="str">
            <v>СН2</v>
          </cell>
          <cell r="I168">
            <v>1</v>
          </cell>
          <cell r="K168" t="str">
            <v>ЛО</v>
          </cell>
          <cell r="L168" t="str">
            <v>C</v>
          </cell>
          <cell r="N168">
            <v>8631</v>
          </cell>
          <cell r="O168">
            <v>8918</v>
          </cell>
          <cell r="P168">
            <v>287</v>
          </cell>
          <cell r="Q168">
            <v>40</v>
          </cell>
          <cell r="R168">
            <v>-11480</v>
          </cell>
          <cell r="U168">
            <v>-6</v>
          </cell>
          <cell r="V168">
            <v>6.13</v>
          </cell>
          <cell r="W168">
            <v>0.06</v>
          </cell>
          <cell r="X168">
            <v>135</v>
          </cell>
        </row>
        <row r="169">
          <cell r="D169" t="str">
            <v>028385926</v>
          </cell>
          <cell r="E169">
            <v>30</v>
          </cell>
          <cell r="F169">
            <v>3.5</v>
          </cell>
          <cell r="H169" t="str">
            <v>СН2</v>
          </cell>
          <cell r="I169">
            <v>1</v>
          </cell>
          <cell r="J169" t="str">
            <v>МОЩАТС</v>
          </cell>
          <cell r="K169" t="str">
            <v>ЛО</v>
          </cell>
          <cell r="L169" t="str">
            <v>C</v>
          </cell>
          <cell r="M169">
            <v>100</v>
          </cell>
          <cell r="N169">
            <v>32414</v>
          </cell>
          <cell r="O169">
            <v>38410</v>
          </cell>
          <cell r="P169">
            <v>5996</v>
          </cell>
          <cell r="Q169">
            <v>1</v>
          </cell>
          <cell r="R169">
            <v>-5996</v>
          </cell>
          <cell r="U169">
            <v>-6</v>
          </cell>
          <cell r="V169">
            <v>6.13</v>
          </cell>
          <cell r="W169">
            <v>0.67</v>
          </cell>
        </row>
        <row r="170">
          <cell r="D170" t="str">
            <v>009073022016540</v>
          </cell>
          <cell r="E170">
            <v>30</v>
          </cell>
          <cell r="F170">
            <v>1100</v>
          </cell>
          <cell r="H170" t="str">
            <v>СН2</v>
          </cell>
          <cell r="I170">
            <v>1</v>
          </cell>
          <cell r="J170" t="str">
            <v>МОЩСО</v>
          </cell>
          <cell r="K170" t="str">
            <v>АСКУЭ</v>
          </cell>
          <cell r="L170" t="str">
            <v>C</v>
          </cell>
          <cell r="N170">
            <v>244213</v>
          </cell>
          <cell r="O170">
            <v>13102.08</v>
          </cell>
          <cell r="P170">
            <v>358.57</v>
          </cell>
          <cell r="Q170">
            <v>1</v>
          </cell>
          <cell r="R170">
            <v>-359</v>
          </cell>
          <cell r="U170">
            <v>-6</v>
          </cell>
          <cell r="V170">
            <v>6.13</v>
          </cell>
          <cell r="W170">
            <v>0.1</v>
          </cell>
          <cell r="X170">
            <v>135</v>
          </cell>
        </row>
        <row r="171">
          <cell r="D171" t="str">
            <v>011511120728107</v>
          </cell>
          <cell r="E171">
            <v>30</v>
          </cell>
          <cell r="F171">
            <v>2347</v>
          </cell>
          <cell r="H171" t="str">
            <v>СН2</v>
          </cell>
          <cell r="I171">
            <v>1</v>
          </cell>
          <cell r="K171" t="str">
            <v>АСКУЭ</v>
          </cell>
          <cell r="L171" t="str">
            <v>C</v>
          </cell>
          <cell r="M171">
            <v>100</v>
          </cell>
          <cell r="N171">
            <v>3958.2469999999998</v>
          </cell>
          <cell r="O171">
            <v>4117.8339999999998</v>
          </cell>
          <cell r="P171">
            <v>159.58699999999999</v>
          </cell>
          <cell r="Q171">
            <v>30</v>
          </cell>
          <cell r="R171">
            <v>-4788</v>
          </cell>
          <cell r="S171">
            <v>33153</v>
          </cell>
          <cell r="U171">
            <v>-3</v>
          </cell>
          <cell r="X171">
            <v>255</v>
          </cell>
        </row>
        <row r="172">
          <cell r="D172" t="str">
            <v>43185937</v>
          </cell>
          <cell r="E172">
            <v>30</v>
          </cell>
          <cell r="F172">
            <v>13</v>
          </cell>
          <cell r="H172" t="str">
            <v>СН2</v>
          </cell>
          <cell r="I172">
            <v>1</v>
          </cell>
          <cell r="K172" t="str">
            <v>ЛО</v>
          </cell>
          <cell r="L172" t="str">
            <v>C</v>
          </cell>
          <cell r="M172">
            <v>100</v>
          </cell>
          <cell r="N172">
            <v>1716</v>
          </cell>
          <cell r="O172">
            <v>1751</v>
          </cell>
          <cell r="P172">
            <v>35</v>
          </cell>
          <cell r="Q172">
            <v>10</v>
          </cell>
          <cell r="R172">
            <v>-350</v>
          </cell>
          <cell r="U172">
            <v>-22</v>
          </cell>
          <cell r="W172">
            <v>0.47199999999999998</v>
          </cell>
        </row>
        <row r="173">
          <cell r="D173" t="str">
            <v>001154</v>
          </cell>
          <cell r="E173">
            <v>30</v>
          </cell>
          <cell r="F173">
            <v>20</v>
          </cell>
          <cell r="H173" t="str">
            <v>СН2</v>
          </cell>
          <cell r="I173">
            <v>1</v>
          </cell>
          <cell r="K173" t="str">
            <v>АСКУЭ</v>
          </cell>
          <cell r="L173" t="str">
            <v>C</v>
          </cell>
          <cell r="M173">
            <v>100</v>
          </cell>
          <cell r="N173">
            <v>3387</v>
          </cell>
          <cell r="O173">
            <v>0.309</v>
          </cell>
          <cell r="P173">
            <v>31</v>
          </cell>
          <cell r="Q173">
            <v>20</v>
          </cell>
          <cell r="R173">
            <v>-620</v>
          </cell>
          <cell r="S173">
            <v>20</v>
          </cell>
          <cell r="U173">
            <v>1</v>
          </cell>
          <cell r="W173">
            <v>0.04</v>
          </cell>
          <cell r="X173">
            <v>255</v>
          </cell>
        </row>
        <row r="174">
          <cell r="D174" t="str">
            <v>011509116187699</v>
          </cell>
          <cell r="E174">
            <v>30</v>
          </cell>
          <cell r="F174">
            <v>3.7</v>
          </cell>
          <cell r="H174" t="str">
            <v>СН2</v>
          </cell>
          <cell r="I174">
            <v>1</v>
          </cell>
          <cell r="K174" t="str">
            <v>АСКУЭ</v>
          </cell>
          <cell r="L174" t="str">
            <v>C</v>
          </cell>
          <cell r="M174">
            <v>100</v>
          </cell>
          <cell r="N174">
            <v>11202.258</v>
          </cell>
          <cell r="O174">
            <v>11563.045</v>
          </cell>
          <cell r="P174">
            <v>360.78699999999998</v>
          </cell>
          <cell r="Q174">
            <v>80</v>
          </cell>
          <cell r="R174">
            <v>28863</v>
          </cell>
          <cell r="S174">
            <v>1389</v>
          </cell>
          <cell r="U174">
            <v>1</v>
          </cell>
          <cell r="V174">
            <v>6.13</v>
          </cell>
          <cell r="W174">
            <v>0.06</v>
          </cell>
          <cell r="X174">
            <v>325</v>
          </cell>
        </row>
        <row r="175">
          <cell r="D175" t="str">
            <v>05097720</v>
          </cell>
          <cell r="E175">
            <v>30</v>
          </cell>
          <cell r="H175" t="str">
            <v>СН2</v>
          </cell>
          <cell r="I175">
            <v>2</v>
          </cell>
          <cell r="J175" t="str">
            <v>Ночь (2-х зонный)</v>
          </cell>
          <cell r="K175" t="str">
            <v>ЛО</v>
          </cell>
          <cell r="L175" t="str">
            <v>C</v>
          </cell>
          <cell r="M175">
            <v>100</v>
          </cell>
          <cell r="N175">
            <v>484</v>
          </cell>
          <cell r="O175">
            <v>1003</v>
          </cell>
          <cell r="P175">
            <v>519</v>
          </cell>
          <cell r="Q175">
            <v>1</v>
          </cell>
          <cell r="R175">
            <v>-519</v>
          </cell>
          <cell r="U175">
            <v>-6</v>
          </cell>
          <cell r="W175">
            <v>1.0900000000000001</v>
          </cell>
          <cell r="X175">
            <v>-612</v>
          </cell>
        </row>
        <row r="176">
          <cell r="D176" t="str">
            <v>05097720</v>
          </cell>
          <cell r="E176">
            <v>30</v>
          </cell>
          <cell r="F176">
            <v>3.7</v>
          </cell>
          <cell r="H176" t="str">
            <v>СН2</v>
          </cell>
          <cell r="I176">
            <v>2</v>
          </cell>
          <cell r="J176" t="str">
            <v>День (2-х зонный)</v>
          </cell>
          <cell r="K176" t="str">
            <v>ЛО</v>
          </cell>
          <cell r="L176" t="str">
            <v>C</v>
          </cell>
          <cell r="M176">
            <v>100</v>
          </cell>
          <cell r="N176">
            <v>320</v>
          </cell>
          <cell r="O176">
            <v>727</v>
          </cell>
          <cell r="P176">
            <v>407</v>
          </cell>
          <cell r="Q176">
            <v>1</v>
          </cell>
          <cell r="R176">
            <v>-407</v>
          </cell>
          <cell r="U176">
            <v>-4</v>
          </cell>
          <cell r="V176">
            <v>6.13</v>
          </cell>
          <cell r="W176">
            <v>1.0900000000000001</v>
          </cell>
          <cell r="X176">
            <v>-428</v>
          </cell>
        </row>
        <row r="177">
          <cell r="D177" t="str">
            <v>5069594</v>
          </cell>
          <cell r="E177">
            <v>30</v>
          </cell>
          <cell r="F177">
            <v>3.7</v>
          </cell>
          <cell r="H177" t="str">
            <v>СН2</v>
          </cell>
          <cell r="I177">
            <v>1</v>
          </cell>
          <cell r="J177" t="str">
            <v>День (2-х зонный)</v>
          </cell>
          <cell r="K177" t="str">
            <v>АСКУЭ</v>
          </cell>
          <cell r="L177" t="str">
            <v>C</v>
          </cell>
          <cell r="M177">
            <v>100</v>
          </cell>
          <cell r="N177">
            <v>57871.851999999999</v>
          </cell>
          <cell r="O177">
            <v>59694.694000000003</v>
          </cell>
          <cell r="P177">
            <v>1822.8420000000001</v>
          </cell>
          <cell r="Q177">
            <v>1</v>
          </cell>
          <cell r="R177">
            <v>-1823</v>
          </cell>
          <cell r="U177">
            <v>-50</v>
          </cell>
          <cell r="W177">
            <v>0.02</v>
          </cell>
          <cell r="X177">
            <v>-697</v>
          </cell>
        </row>
        <row r="178">
          <cell r="D178" t="str">
            <v>5069594</v>
          </cell>
          <cell r="E178">
            <v>30</v>
          </cell>
          <cell r="F178">
            <v>236</v>
          </cell>
          <cell r="H178" t="str">
            <v>СН2</v>
          </cell>
          <cell r="I178">
            <v>1</v>
          </cell>
          <cell r="J178" t="str">
            <v>Ночь (2-х зонный)</v>
          </cell>
          <cell r="K178" t="str">
            <v>АСКУЭ</v>
          </cell>
          <cell r="L178" t="str">
            <v>C</v>
          </cell>
          <cell r="M178">
            <v>100</v>
          </cell>
          <cell r="N178">
            <v>97331.930999999997</v>
          </cell>
          <cell r="O178">
            <v>99380.698999999993</v>
          </cell>
          <cell r="P178">
            <v>2048.768</v>
          </cell>
          <cell r="Q178">
            <v>1</v>
          </cell>
          <cell r="R178">
            <v>-2049</v>
          </cell>
          <cell r="U178">
            <v>-1</v>
          </cell>
          <cell r="W178">
            <v>0.02</v>
          </cell>
        </row>
        <row r="179">
          <cell r="D179" t="str">
            <v>011070078003598</v>
          </cell>
          <cell r="E179">
            <v>30</v>
          </cell>
          <cell r="F179">
            <v>58</v>
          </cell>
          <cell r="H179" t="str">
            <v>НН</v>
          </cell>
          <cell r="I179">
            <v>1</v>
          </cell>
          <cell r="K179" t="str">
            <v>Сайт</v>
          </cell>
          <cell r="L179" t="str">
            <v>C</v>
          </cell>
          <cell r="M179">
            <v>100</v>
          </cell>
          <cell r="N179">
            <v>23611</v>
          </cell>
          <cell r="O179">
            <v>23831</v>
          </cell>
          <cell r="P179">
            <v>220</v>
          </cell>
          <cell r="Q179">
            <v>30</v>
          </cell>
          <cell r="R179">
            <v>-6600</v>
          </cell>
        </row>
        <row r="180">
          <cell r="D180" t="str">
            <v>00062133</v>
          </cell>
          <cell r="E180">
            <v>30</v>
          </cell>
          <cell r="F180">
            <v>28.5</v>
          </cell>
          <cell r="H180" t="str">
            <v>НН</v>
          </cell>
          <cell r="I180">
            <v>1</v>
          </cell>
          <cell r="K180" t="str">
            <v>Получено Ограничен</v>
          </cell>
          <cell r="L180" t="str">
            <v>C</v>
          </cell>
          <cell r="N180">
            <v>0</v>
          </cell>
          <cell r="O180">
            <v>0</v>
          </cell>
          <cell r="P180">
            <v>3274</v>
          </cell>
          <cell r="Q180">
            <v>1</v>
          </cell>
          <cell r="R180">
            <v>-3274</v>
          </cell>
        </row>
        <row r="181">
          <cell r="D181" t="str">
            <v>59078750</v>
          </cell>
          <cell r="E181">
            <v>30</v>
          </cell>
          <cell r="F181">
            <v>8.6999999999999993</v>
          </cell>
          <cell r="H181" t="str">
            <v>НН</v>
          </cell>
          <cell r="I181">
            <v>1</v>
          </cell>
          <cell r="K181" t="str">
            <v>Сайт</v>
          </cell>
          <cell r="L181" t="str">
            <v>C</v>
          </cell>
          <cell r="M181">
            <v>100</v>
          </cell>
          <cell r="N181">
            <v>5193.7</v>
          </cell>
          <cell r="O181">
            <v>5429.4</v>
          </cell>
          <cell r="P181">
            <v>235.7</v>
          </cell>
          <cell r="Q181">
            <v>1</v>
          </cell>
          <cell r="R181">
            <v>-236</v>
          </cell>
        </row>
        <row r="182">
          <cell r="D182" t="str">
            <v>00000435</v>
          </cell>
          <cell r="E182">
            <v>30</v>
          </cell>
          <cell r="F182">
            <v>46.5</v>
          </cell>
          <cell r="H182" t="str">
            <v>НН</v>
          </cell>
          <cell r="I182">
            <v>1</v>
          </cell>
          <cell r="K182" t="str">
            <v>Получено Ограничен</v>
          </cell>
          <cell r="L182" t="str">
            <v>C</v>
          </cell>
          <cell r="N182">
            <v>0</v>
          </cell>
          <cell r="O182">
            <v>0</v>
          </cell>
          <cell r="P182">
            <v>7640</v>
          </cell>
          <cell r="Q182">
            <v>1</v>
          </cell>
          <cell r="R182">
            <v>-7640</v>
          </cell>
          <cell r="S182">
            <v>33012</v>
          </cell>
          <cell r="U182">
            <v>311</v>
          </cell>
          <cell r="W182">
            <v>0.08</v>
          </cell>
        </row>
        <row r="183">
          <cell r="D183" t="str">
            <v>00043387</v>
          </cell>
          <cell r="E183">
            <v>30</v>
          </cell>
          <cell r="F183">
            <v>236</v>
          </cell>
          <cell r="H183" t="str">
            <v>НН</v>
          </cell>
          <cell r="I183">
            <v>1</v>
          </cell>
          <cell r="K183" t="str">
            <v>ЛО</v>
          </cell>
          <cell r="L183" t="str">
            <v>C</v>
          </cell>
          <cell r="N183">
            <v>21636</v>
          </cell>
          <cell r="O183">
            <v>22035</v>
          </cell>
          <cell r="P183">
            <v>399</v>
          </cell>
          <cell r="Q183">
            <v>1</v>
          </cell>
          <cell r="R183">
            <v>-399</v>
          </cell>
          <cell r="S183">
            <v>141</v>
          </cell>
          <cell r="U183">
            <v>3</v>
          </cell>
          <cell r="W183">
            <v>0.17</v>
          </cell>
        </row>
        <row r="184">
          <cell r="D184" t="str">
            <v>00027899</v>
          </cell>
          <cell r="E184">
            <v>30</v>
          </cell>
          <cell r="F184">
            <v>236</v>
          </cell>
          <cell r="H184" t="str">
            <v>НН</v>
          </cell>
          <cell r="I184">
            <v>1</v>
          </cell>
          <cell r="K184" t="str">
            <v>ЛО</v>
          </cell>
          <cell r="L184" t="str">
            <v>C</v>
          </cell>
          <cell r="M184">
            <v>100</v>
          </cell>
          <cell r="N184">
            <v>29009</v>
          </cell>
          <cell r="O184">
            <v>29448</v>
          </cell>
          <cell r="P184">
            <v>439</v>
          </cell>
          <cell r="Q184">
            <v>1</v>
          </cell>
          <cell r="R184">
            <v>-439</v>
          </cell>
          <cell r="X184">
            <v>94</v>
          </cell>
        </row>
        <row r="185">
          <cell r="D185" t="str">
            <v>58026951</v>
          </cell>
          <cell r="E185">
            <v>30</v>
          </cell>
          <cell r="F185">
            <v>215</v>
          </cell>
          <cell r="H185" t="str">
            <v>НН</v>
          </cell>
          <cell r="I185">
            <v>1</v>
          </cell>
          <cell r="J185" t="str">
            <v>МОЩАТС</v>
          </cell>
          <cell r="K185" t="str">
            <v>ЛО</v>
          </cell>
          <cell r="L185" t="str">
            <v>C</v>
          </cell>
          <cell r="M185">
            <v>100</v>
          </cell>
          <cell r="N185">
            <v>16112</v>
          </cell>
          <cell r="O185">
            <v>16482</v>
          </cell>
          <cell r="P185">
            <v>370</v>
          </cell>
          <cell r="Q185">
            <v>1</v>
          </cell>
          <cell r="R185">
            <v>-370</v>
          </cell>
          <cell r="U185">
            <v>113</v>
          </cell>
        </row>
        <row r="186">
          <cell r="D186" t="str">
            <v>011074140128488</v>
          </cell>
          <cell r="E186">
            <v>30</v>
          </cell>
          <cell r="F186">
            <v>236</v>
          </cell>
          <cell r="H186" t="str">
            <v>НН</v>
          </cell>
          <cell r="I186">
            <v>1</v>
          </cell>
          <cell r="J186" t="str">
            <v>МОЩСО</v>
          </cell>
          <cell r="K186" t="str">
            <v>ЛО</v>
          </cell>
          <cell r="L186" t="str">
            <v>C</v>
          </cell>
          <cell r="M186">
            <v>100</v>
          </cell>
          <cell r="N186">
            <v>8286</v>
          </cell>
          <cell r="O186">
            <v>9900</v>
          </cell>
          <cell r="P186">
            <v>1614</v>
          </cell>
          <cell r="Q186">
            <v>1</v>
          </cell>
          <cell r="R186">
            <v>-1614</v>
          </cell>
          <cell r="U186">
            <v>6</v>
          </cell>
        </row>
        <row r="187">
          <cell r="D187" t="str">
            <v>0140022103461</v>
          </cell>
          <cell r="E187">
            <v>30</v>
          </cell>
          <cell r="F187">
            <v>236</v>
          </cell>
          <cell r="H187" t="str">
            <v>НН</v>
          </cell>
          <cell r="I187">
            <v>1</v>
          </cell>
          <cell r="K187" t="str">
            <v>ЛО</v>
          </cell>
          <cell r="L187" t="str">
            <v>C</v>
          </cell>
          <cell r="M187">
            <v>100</v>
          </cell>
          <cell r="N187">
            <v>17695</v>
          </cell>
          <cell r="O187">
            <v>18166</v>
          </cell>
          <cell r="P187">
            <v>471</v>
          </cell>
          <cell r="Q187">
            <v>1</v>
          </cell>
          <cell r="R187">
            <v>-471</v>
          </cell>
        </row>
        <row r="188">
          <cell r="D188" t="str">
            <v>57018053</v>
          </cell>
          <cell r="E188">
            <v>30</v>
          </cell>
          <cell r="F188">
            <v>236</v>
          </cell>
          <cell r="H188" t="str">
            <v>НН</v>
          </cell>
          <cell r="I188">
            <v>1</v>
          </cell>
          <cell r="K188" t="str">
            <v>ЛО</v>
          </cell>
          <cell r="L188" t="str">
            <v>C</v>
          </cell>
          <cell r="M188">
            <v>100</v>
          </cell>
          <cell r="N188">
            <v>7976</v>
          </cell>
          <cell r="O188">
            <v>8194</v>
          </cell>
          <cell r="P188">
            <v>218</v>
          </cell>
          <cell r="Q188">
            <v>1</v>
          </cell>
          <cell r="R188">
            <v>-218</v>
          </cell>
          <cell r="U188">
            <v>6</v>
          </cell>
        </row>
        <row r="189">
          <cell r="D189" t="str">
            <v>57002946</v>
          </cell>
          <cell r="E189">
            <v>30</v>
          </cell>
          <cell r="F189">
            <v>236</v>
          </cell>
          <cell r="H189" t="str">
            <v>НН</v>
          </cell>
          <cell r="I189">
            <v>1</v>
          </cell>
          <cell r="K189" t="str">
            <v>ЛО</v>
          </cell>
          <cell r="L189" t="str">
            <v>C</v>
          </cell>
          <cell r="M189">
            <v>100</v>
          </cell>
          <cell r="N189">
            <v>2824</v>
          </cell>
          <cell r="O189">
            <v>3238</v>
          </cell>
          <cell r="P189">
            <v>414</v>
          </cell>
          <cell r="Q189">
            <v>1</v>
          </cell>
          <cell r="R189">
            <v>-414</v>
          </cell>
          <cell r="U189">
            <v>12</v>
          </cell>
          <cell r="W189">
            <v>0.82</v>
          </cell>
        </row>
        <row r="190">
          <cell r="D190" t="str">
            <v>58037496</v>
          </cell>
          <cell r="E190">
            <v>30</v>
          </cell>
          <cell r="F190">
            <v>236</v>
          </cell>
          <cell r="H190" t="str">
            <v>НН</v>
          </cell>
          <cell r="I190">
            <v>1</v>
          </cell>
          <cell r="K190" t="str">
            <v>ЛО</v>
          </cell>
          <cell r="L190" t="str">
            <v>C</v>
          </cell>
          <cell r="M190">
            <v>100</v>
          </cell>
          <cell r="N190">
            <v>2851</v>
          </cell>
          <cell r="O190">
            <v>2990</v>
          </cell>
          <cell r="P190">
            <v>139</v>
          </cell>
          <cell r="Q190">
            <v>1</v>
          </cell>
          <cell r="R190">
            <v>-139</v>
          </cell>
          <cell r="U190">
            <v>-10</v>
          </cell>
          <cell r="W190">
            <v>2.25</v>
          </cell>
        </row>
        <row r="191">
          <cell r="D191" t="str">
            <v>58043574</v>
          </cell>
          <cell r="E191">
            <v>30</v>
          </cell>
          <cell r="F191">
            <v>236</v>
          </cell>
          <cell r="H191" t="str">
            <v>НН</v>
          </cell>
          <cell r="I191">
            <v>1</v>
          </cell>
          <cell r="K191" t="str">
            <v>ЛО</v>
          </cell>
          <cell r="L191" t="str">
            <v>C</v>
          </cell>
          <cell r="M191">
            <v>100</v>
          </cell>
          <cell r="N191">
            <v>7385</v>
          </cell>
          <cell r="O191">
            <v>7653</v>
          </cell>
          <cell r="P191">
            <v>268</v>
          </cell>
          <cell r="Q191">
            <v>1</v>
          </cell>
          <cell r="R191">
            <v>-268</v>
          </cell>
          <cell r="U191">
            <v>-27</v>
          </cell>
          <cell r="W191">
            <v>0.99</v>
          </cell>
        </row>
        <row r="192">
          <cell r="D192" t="str">
            <v>58037489</v>
          </cell>
          <cell r="E192">
            <v>30</v>
          </cell>
          <cell r="F192">
            <v>236</v>
          </cell>
          <cell r="H192" t="str">
            <v>НН</v>
          </cell>
          <cell r="I192">
            <v>1</v>
          </cell>
          <cell r="K192" t="str">
            <v>ЛО</v>
          </cell>
          <cell r="L192" t="str">
            <v>C</v>
          </cell>
          <cell r="M192">
            <v>100</v>
          </cell>
          <cell r="N192">
            <v>2535</v>
          </cell>
          <cell r="O192">
            <v>2662</v>
          </cell>
          <cell r="P192">
            <v>127</v>
          </cell>
          <cell r="Q192">
            <v>1</v>
          </cell>
          <cell r="R192">
            <v>-127</v>
          </cell>
          <cell r="U192">
            <v>-1</v>
          </cell>
          <cell r="W192">
            <v>0.27</v>
          </cell>
        </row>
        <row r="193">
          <cell r="D193" t="str">
            <v>58023605</v>
          </cell>
          <cell r="E193">
            <v>30</v>
          </cell>
          <cell r="F193">
            <v>45</v>
          </cell>
          <cell r="H193" t="str">
            <v>НН</v>
          </cell>
          <cell r="I193">
            <v>1</v>
          </cell>
          <cell r="K193" t="str">
            <v>ЛО</v>
          </cell>
          <cell r="L193" t="str">
            <v>C</v>
          </cell>
          <cell r="M193">
            <v>100</v>
          </cell>
          <cell r="N193">
            <v>8612</v>
          </cell>
          <cell r="O193">
            <v>8889</v>
          </cell>
          <cell r="P193">
            <v>277</v>
          </cell>
          <cell r="Q193">
            <v>1</v>
          </cell>
          <cell r="R193">
            <v>-277</v>
          </cell>
          <cell r="U193">
            <v>12</v>
          </cell>
          <cell r="W193">
            <v>5.9909999999999997</v>
          </cell>
        </row>
        <row r="194">
          <cell r="D194" t="str">
            <v>59099127</v>
          </cell>
          <cell r="E194">
            <v>30</v>
          </cell>
          <cell r="F194">
            <v>3.7</v>
          </cell>
          <cell r="H194" t="str">
            <v>НН</v>
          </cell>
          <cell r="I194">
            <v>1</v>
          </cell>
          <cell r="K194" t="str">
            <v>ЛО</v>
          </cell>
          <cell r="L194" t="str">
            <v>C</v>
          </cell>
          <cell r="N194">
            <v>166.5</v>
          </cell>
          <cell r="O194">
            <v>166.5</v>
          </cell>
          <cell r="Q194">
            <v>1</v>
          </cell>
          <cell r="R194">
            <v>9779</v>
          </cell>
          <cell r="S194">
            <v>-185</v>
          </cell>
          <cell r="U194">
            <v>11</v>
          </cell>
          <cell r="W194">
            <v>0.05</v>
          </cell>
          <cell r="X194">
            <v>2064</v>
          </cell>
        </row>
        <row r="195">
          <cell r="D195" t="str">
            <v>59090332</v>
          </cell>
          <cell r="E195">
            <v>30</v>
          </cell>
          <cell r="F195">
            <v>150</v>
          </cell>
          <cell r="H195" t="str">
            <v>НН</v>
          </cell>
          <cell r="I195">
            <v>1</v>
          </cell>
          <cell r="K195" t="str">
            <v>ЛО</v>
          </cell>
          <cell r="L195" t="str">
            <v>C</v>
          </cell>
          <cell r="M195">
            <v>100</v>
          </cell>
          <cell r="N195">
            <v>492</v>
          </cell>
          <cell r="O195">
            <v>492</v>
          </cell>
          <cell r="P195">
            <v>9544</v>
          </cell>
          <cell r="Q195">
            <v>1</v>
          </cell>
          <cell r="R195">
            <v>-9544</v>
          </cell>
          <cell r="S195">
            <v>-6</v>
          </cell>
          <cell r="U195">
            <v>-9</v>
          </cell>
          <cell r="V195">
            <v>4.17</v>
          </cell>
          <cell r="W195">
            <v>3.11</v>
          </cell>
        </row>
        <row r="196">
          <cell r="D196" t="str">
            <v>57009163</v>
          </cell>
          <cell r="E196">
            <v>30</v>
          </cell>
          <cell r="F196">
            <v>3.7</v>
          </cell>
          <cell r="H196" t="str">
            <v>НН</v>
          </cell>
          <cell r="I196">
            <v>1</v>
          </cell>
          <cell r="K196" t="str">
            <v>ЛО</v>
          </cell>
          <cell r="L196" t="str">
            <v>C</v>
          </cell>
          <cell r="M196">
            <v>100</v>
          </cell>
          <cell r="N196">
            <v>13487</v>
          </cell>
          <cell r="O196">
            <v>13803</v>
          </cell>
          <cell r="P196">
            <v>316</v>
          </cell>
          <cell r="Q196">
            <v>1</v>
          </cell>
          <cell r="R196">
            <v>-316</v>
          </cell>
          <cell r="U196">
            <v>11</v>
          </cell>
          <cell r="V196">
            <v>6.13</v>
          </cell>
          <cell r="W196">
            <v>0.06</v>
          </cell>
        </row>
        <row r="197">
          <cell r="D197" t="str">
            <v>03017568</v>
          </cell>
          <cell r="E197">
            <v>30</v>
          </cell>
          <cell r="F197">
            <v>400</v>
          </cell>
          <cell r="H197" t="str">
            <v>СН2</v>
          </cell>
          <cell r="I197">
            <v>1</v>
          </cell>
          <cell r="K197" t="str">
            <v>ЛО</v>
          </cell>
          <cell r="L197" t="str">
            <v>C</v>
          </cell>
          <cell r="M197">
            <v>100</v>
          </cell>
          <cell r="N197">
            <v>37543.599999999999</v>
          </cell>
          <cell r="O197">
            <v>16072</v>
          </cell>
          <cell r="P197">
            <v>93.5</v>
          </cell>
          <cell r="Q197">
            <v>60</v>
          </cell>
          <cell r="R197">
            <v>1810</v>
          </cell>
          <cell r="U197">
            <v>1</v>
          </cell>
          <cell r="W197">
            <v>0.21</v>
          </cell>
          <cell r="X197">
            <v>325</v>
          </cell>
        </row>
        <row r="198">
          <cell r="D198" t="str">
            <v>043777123</v>
          </cell>
          <cell r="E198">
            <v>30</v>
          </cell>
          <cell r="F198">
            <v>1200</v>
          </cell>
          <cell r="H198" t="str">
            <v>СН2</v>
          </cell>
          <cell r="I198">
            <v>1</v>
          </cell>
          <cell r="K198" t="str">
            <v>ЛО</v>
          </cell>
          <cell r="L198" t="str">
            <v>C</v>
          </cell>
          <cell r="M198">
            <v>100</v>
          </cell>
          <cell r="N198">
            <v>48.226999999999997</v>
          </cell>
          <cell r="O198">
            <v>5528</v>
          </cell>
          <cell r="P198">
            <v>165</v>
          </cell>
          <cell r="Q198">
            <v>120</v>
          </cell>
          <cell r="R198">
            <v>31693</v>
          </cell>
          <cell r="U198">
            <v>101</v>
          </cell>
          <cell r="W198">
            <v>0.39</v>
          </cell>
          <cell r="X198">
            <v>832</v>
          </cell>
        </row>
        <row r="199">
          <cell r="D199" t="str">
            <v>011486120738337</v>
          </cell>
          <cell r="E199">
            <v>30</v>
          </cell>
          <cell r="F199">
            <v>209</v>
          </cell>
          <cell r="H199" t="str">
            <v>СН2</v>
          </cell>
          <cell r="I199">
            <v>1</v>
          </cell>
          <cell r="J199" t="str">
            <v>МОЩАТС</v>
          </cell>
          <cell r="K199" t="str">
            <v>ЛО</v>
          </cell>
          <cell r="L199" t="str">
            <v>C</v>
          </cell>
          <cell r="N199">
            <v>41700</v>
          </cell>
          <cell r="O199">
            <v>42433</v>
          </cell>
          <cell r="P199">
            <v>733</v>
          </cell>
          <cell r="Q199">
            <v>1</v>
          </cell>
          <cell r="R199">
            <v>-733</v>
          </cell>
          <cell r="U199">
            <v>1</v>
          </cell>
          <cell r="W199">
            <v>1.4E-2</v>
          </cell>
          <cell r="X199">
            <v>828</v>
          </cell>
        </row>
        <row r="200">
          <cell r="D200" t="str">
            <v>011511120728103</v>
          </cell>
          <cell r="E200">
            <v>30</v>
          </cell>
          <cell r="F200">
            <v>1200</v>
          </cell>
          <cell r="H200" t="str">
            <v>СН2</v>
          </cell>
          <cell r="I200">
            <v>1</v>
          </cell>
          <cell r="J200" t="str">
            <v>МОЩСО</v>
          </cell>
          <cell r="K200" t="str">
            <v>АСКУЭ</v>
          </cell>
          <cell r="L200" t="str">
            <v>C</v>
          </cell>
          <cell r="M200">
            <v>100</v>
          </cell>
          <cell r="N200">
            <v>11918.036</v>
          </cell>
          <cell r="O200">
            <v>12206.634</v>
          </cell>
          <cell r="P200">
            <v>288.59800000000001</v>
          </cell>
          <cell r="Q200">
            <v>40</v>
          </cell>
          <cell r="R200">
            <v>-11544</v>
          </cell>
          <cell r="U200">
            <v>1</v>
          </cell>
          <cell r="W200">
            <v>0.26800000000000002</v>
          </cell>
        </row>
        <row r="201">
          <cell r="D201" t="str">
            <v>011486117618473</v>
          </cell>
          <cell r="E201">
            <v>30</v>
          </cell>
          <cell r="F201">
            <v>1200</v>
          </cell>
          <cell r="H201" t="str">
            <v>СН2</v>
          </cell>
          <cell r="I201">
            <v>1</v>
          </cell>
          <cell r="K201" t="str">
            <v>АСКУЭ</v>
          </cell>
          <cell r="L201" t="str">
            <v>C</v>
          </cell>
          <cell r="M201">
            <v>100</v>
          </cell>
          <cell r="N201">
            <v>227744</v>
          </cell>
          <cell r="O201">
            <v>234819.39</v>
          </cell>
          <cell r="P201">
            <v>7075.39</v>
          </cell>
          <cell r="Q201">
            <v>1</v>
          </cell>
          <cell r="R201">
            <v>-7075</v>
          </cell>
          <cell r="S201">
            <v>-185</v>
          </cell>
          <cell r="W201">
            <v>4.5999999999999999E-2</v>
          </cell>
          <cell r="X201">
            <v>1042</v>
          </cell>
        </row>
        <row r="202">
          <cell r="D202" t="str">
            <v>011486120738316</v>
          </cell>
          <cell r="E202">
            <v>30</v>
          </cell>
          <cell r="F202">
            <v>15</v>
          </cell>
          <cell r="H202" t="str">
            <v>СН2</v>
          </cell>
          <cell r="I202">
            <v>1</v>
          </cell>
          <cell r="K202" t="str">
            <v>Сайт</v>
          </cell>
          <cell r="L202" t="str">
            <v>C</v>
          </cell>
          <cell r="M202">
            <v>100</v>
          </cell>
          <cell r="N202">
            <v>17628.14</v>
          </cell>
          <cell r="O202">
            <v>18033</v>
          </cell>
          <cell r="P202">
            <v>404.86000000000098</v>
          </cell>
          <cell r="Q202">
            <v>1</v>
          </cell>
          <cell r="R202">
            <v>-405</v>
          </cell>
          <cell r="U202">
            <v>1</v>
          </cell>
          <cell r="W202">
            <v>1.4E-2</v>
          </cell>
        </row>
        <row r="203">
          <cell r="D203" t="str">
            <v>011511120728107</v>
          </cell>
          <cell r="E203">
            <v>30</v>
          </cell>
          <cell r="F203">
            <v>209</v>
          </cell>
          <cell r="H203" t="str">
            <v>СН2</v>
          </cell>
          <cell r="I203">
            <v>1</v>
          </cell>
          <cell r="K203" t="str">
            <v>Сайт</v>
          </cell>
          <cell r="L203" t="str">
            <v>C</v>
          </cell>
          <cell r="M203">
            <v>100</v>
          </cell>
          <cell r="N203">
            <v>6169.2510000000002</v>
          </cell>
          <cell r="O203">
            <v>6361</v>
          </cell>
          <cell r="P203">
            <v>191.749</v>
          </cell>
          <cell r="Q203">
            <v>30</v>
          </cell>
          <cell r="R203">
            <v>-5752</v>
          </cell>
          <cell r="U203">
            <v>-4</v>
          </cell>
          <cell r="W203">
            <v>6.5000000000000002E-2</v>
          </cell>
        </row>
        <row r="204">
          <cell r="D204" t="str">
            <v>011511120738251</v>
          </cell>
          <cell r="E204">
            <v>30</v>
          </cell>
          <cell r="F204">
            <v>495</v>
          </cell>
          <cell r="H204" t="str">
            <v>СН2</v>
          </cell>
          <cell r="I204">
            <v>1</v>
          </cell>
          <cell r="K204" t="str">
            <v>Сайт</v>
          </cell>
          <cell r="L204" t="str">
            <v>C</v>
          </cell>
          <cell r="M204">
            <v>100</v>
          </cell>
          <cell r="N204">
            <v>10356.549999999999</v>
          </cell>
          <cell r="O204">
            <v>10619</v>
          </cell>
          <cell r="P204">
            <v>262.44999999999902</v>
          </cell>
          <cell r="Q204">
            <v>30</v>
          </cell>
          <cell r="R204">
            <v>-7874</v>
          </cell>
          <cell r="U204">
            <v>-23</v>
          </cell>
          <cell r="W204">
            <v>0.29799999999999999</v>
          </cell>
          <cell r="X204">
            <v>-801</v>
          </cell>
        </row>
        <row r="205">
          <cell r="D205" t="str">
            <v>011509119566806</v>
          </cell>
          <cell r="E205">
            <v>30</v>
          </cell>
          <cell r="F205">
            <v>495</v>
          </cell>
          <cell r="H205" t="str">
            <v>СН2</v>
          </cell>
          <cell r="I205">
            <v>1</v>
          </cell>
          <cell r="K205" t="str">
            <v>АСКУЭ</v>
          </cell>
          <cell r="L205" t="str">
            <v>C</v>
          </cell>
          <cell r="M205">
            <v>100</v>
          </cell>
          <cell r="N205">
            <v>0.309</v>
          </cell>
          <cell r="O205">
            <v>0.309</v>
          </cell>
          <cell r="P205">
            <v>57.231999999999999</v>
          </cell>
          <cell r="Q205">
            <v>80</v>
          </cell>
          <cell r="R205">
            <v>1145</v>
          </cell>
          <cell r="U205">
            <v>1</v>
          </cell>
          <cell r="W205">
            <v>0.31</v>
          </cell>
          <cell r="X205">
            <v>416</v>
          </cell>
        </row>
        <row r="206">
          <cell r="D206" t="str">
            <v>011509116187699</v>
          </cell>
          <cell r="E206">
            <v>30</v>
          </cell>
          <cell r="F206">
            <v>209</v>
          </cell>
          <cell r="H206" t="str">
            <v>СН2</v>
          </cell>
          <cell r="I206">
            <v>1</v>
          </cell>
          <cell r="K206" t="str">
            <v>АСКУЭ</v>
          </cell>
          <cell r="L206" t="str">
            <v>C</v>
          </cell>
          <cell r="M206">
            <v>100</v>
          </cell>
          <cell r="N206">
            <v>15818.454</v>
          </cell>
          <cell r="O206">
            <v>16214.615</v>
          </cell>
          <cell r="P206">
            <v>396.161</v>
          </cell>
          <cell r="Q206">
            <v>80</v>
          </cell>
          <cell r="R206">
            <v>31693</v>
          </cell>
          <cell r="U206">
            <v>100</v>
          </cell>
          <cell r="W206">
            <v>0.31</v>
          </cell>
          <cell r="X206">
            <v>416</v>
          </cell>
        </row>
        <row r="207">
          <cell r="D207" t="str">
            <v>58001630</v>
          </cell>
          <cell r="E207">
            <v>30</v>
          </cell>
          <cell r="F207">
            <v>5</v>
          </cell>
          <cell r="H207" t="str">
            <v>НН</v>
          </cell>
          <cell r="I207">
            <v>1</v>
          </cell>
          <cell r="K207" t="str">
            <v>ЛО</v>
          </cell>
          <cell r="L207" t="str">
            <v>C</v>
          </cell>
          <cell r="M207">
            <v>100</v>
          </cell>
          <cell r="N207">
            <v>0.18</v>
          </cell>
          <cell r="O207">
            <v>0.18</v>
          </cell>
          <cell r="P207">
            <v>399</v>
          </cell>
          <cell r="Q207">
            <v>60</v>
          </cell>
          <cell r="R207">
            <v>-399</v>
          </cell>
          <cell r="U207">
            <v>2</v>
          </cell>
          <cell r="X207">
            <v>677</v>
          </cell>
        </row>
        <row r="208">
          <cell r="D208" t="str">
            <v>25630241</v>
          </cell>
          <cell r="E208">
            <v>30</v>
          </cell>
          <cell r="F208">
            <v>1200</v>
          </cell>
          <cell r="H208" t="str">
            <v>НН</v>
          </cell>
          <cell r="I208">
            <v>1</v>
          </cell>
          <cell r="K208" t="str">
            <v>АСКУЭ</v>
          </cell>
          <cell r="L208" t="str">
            <v>C</v>
          </cell>
          <cell r="M208">
            <v>100</v>
          </cell>
          <cell r="N208">
            <v>118587.59</v>
          </cell>
          <cell r="O208">
            <v>119714.36</v>
          </cell>
          <cell r="P208">
            <v>1126.77</v>
          </cell>
          <cell r="Q208">
            <v>1</v>
          </cell>
          <cell r="R208">
            <v>-1127</v>
          </cell>
          <cell r="U208">
            <v>-12</v>
          </cell>
          <cell r="W208">
            <v>1.08</v>
          </cell>
        </row>
        <row r="209">
          <cell r="D209" t="str">
            <v>05041298</v>
          </cell>
          <cell r="E209">
            <v>30</v>
          </cell>
          <cell r="F209">
            <v>1200</v>
          </cell>
          <cell r="H209" t="str">
            <v>НН</v>
          </cell>
          <cell r="I209">
            <v>1</v>
          </cell>
          <cell r="K209" t="str">
            <v>Получено Ограничен</v>
          </cell>
          <cell r="L209" t="str">
            <v>C</v>
          </cell>
          <cell r="M209">
            <v>100</v>
          </cell>
          <cell r="N209">
            <v>0</v>
          </cell>
          <cell r="O209">
            <v>0</v>
          </cell>
          <cell r="P209">
            <v>543</v>
          </cell>
          <cell r="Q209">
            <v>1</v>
          </cell>
          <cell r="R209">
            <v>-543</v>
          </cell>
          <cell r="U209">
            <v>105</v>
          </cell>
          <cell r="W209">
            <v>0.16</v>
          </cell>
        </row>
        <row r="210">
          <cell r="D210" t="str">
            <v>009130060000043</v>
          </cell>
          <cell r="E210">
            <v>30</v>
          </cell>
          <cell r="F210">
            <v>14</v>
          </cell>
          <cell r="H210" t="str">
            <v>НН</v>
          </cell>
          <cell r="I210">
            <v>1</v>
          </cell>
          <cell r="J210" t="str">
            <v>МОЩАТС</v>
          </cell>
          <cell r="K210" t="str">
            <v>Получено Ограничен</v>
          </cell>
          <cell r="L210" t="str">
            <v>C</v>
          </cell>
          <cell r="M210">
            <v>100</v>
          </cell>
          <cell r="N210">
            <v>0</v>
          </cell>
          <cell r="O210">
            <v>0</v>
          </cell>
          <cell r="P210">
            <v>398</v>
          </cell>
          <cell r="Q210">
            <v>1</v>
          </cell>
          <cell r="R210">
            <v>-398</v>
          </cell>
        </row>
        <row r="211">
          <cell r="D211" t="str">
            <v>00062038</v>
          </cell>
          <cell r="E211">
            <v>30</v>
          </cell>
          <cell r="F211">
            <v>58</v>
          </cell>
          <cell r="H211" t="str">
            <v>СН2</v>
          </cell>
          <cell r="I211">
            <v>1</v>
          </cell>
          <cell r="J211" t="str">
            <v>МОЩСО</v>
          </cell>
          <cell r="K211" t="str">
            <v>ЛО</v>
          </cell>
          <cell r="L211" t="str">
            <v>C</v>
          </cell>
          <cell r="M211">
            <v>100</v>
          </cell>
          <cell r="N211">
            <v>629373</v>
          </cell>
          <cell r="O211">
            <v>645296</v>
          </cell>
          <cell r="P211">
            <v>15923</v>
          </cell>
          <cell r="Q211">
            <v>1</v>
          </cell>
          <cell r="R211">
            <v>-15923</v>
          </cell>
        </row>
        <row r="212">
          <cell r="D212" t="str">
            <v>00062133</v>
          </cell>
          <cell r="E212">
            <v>30</v>
          </cell>
          <cell r="F212">
            <v>28.5</v>
          </cell>
          <cell r="H212" t="str">
            <v>СН2</v>
          </cell>
          <cell r="I212">
            <v>1</v>
          </cell>
          <cell r="K212" t="str">
            <v>ЛО</v>
          </cell>
          <cell r="L212" t="str">
            <v>C</v>
          </cell>
          <cell r="N212">
            <v>355276</v>
          </cell>
          <cell r="O212">
            <v>366081</v>
          </cell>
          <cell r="P212">
            <v>10805</v>
          </cell>
          <cell r="Q212">
            <v>1</v>
          </cell>
          <cell r="R212">
            <v>-10805</v>
          </cell>
          <cell r="U212">
            <v>-3</v>
          </cell>
          <cell r="W212">
            <v>0.27</v>
          </cell>
          <cell r="X212">
            <v>414</v>
          </cell>
        </row>
        <row r="213">
          <cell r="D213" t="str">
            <v>00000431</v>
          </cell>
          <cell r="E213">
            <v>30</v>
          </cell>
          <cell r="F213">
            <v>48.25</v>
          </cell>
          <cell r="H213" t="str">
            <v>СН2</v>
          </cell>
          <cell r="I213">
            <v>1</v>
          </cell>
          <cell r="K213" t="str">
            <v>ЛО</v>
          </cell>
          <cell r="L213" t="str">
            <v>C</v>
          </cell>
          <cell r="N213">
            <v>545723</v>
          </cell>
          <cell r="O213">
            <v>560508</v>
          </cell>
          <cell r="P213">
            <v>14785</v>
          </cell>
          <cell r="Q213">
            <v>1</v>
          </cell>
          <cell r="R213">
            <v>-14785</v>
          </cell>
          <cell r="U213">
            <v>-2</v>
          </cell>
          <cell r="W213">
            <v>0.27</v>
          </cell>
          <cell r="X213">
            <v>414</v>
          </cell>
        </row>
        <row r="214">
          <cell r="D214" t="str">
            <v>00000435</v>
          </cell>
          <cell r="E214">
            <v>30</v>
          </cell>
          <cell r="F214">
            <v>46.5</v>
          </cell>
          <cell r="H214" t="str">
            <v>СН2</v>
          </cell>
          <cell r="I214">
            <v>1</v>
          </cell>
          <cell r="J214" t="str">
            <v>МОЩАТС</v>
          </cell>
          <cell r="K214" t="str">
            <v>ЛО</v>
          </cell>
          <cell r="L214" t="str">
            <v>C</v>
          </cell>
          <cell r="N214">
            <v>547613</v>
          </cell>
          <cell r="O214">
            <v>562967</v>
          </cell>
          <cell r="P214">
            <v>15354</v>
          </cell>
          <cell r="Q214">
            <v>1</v>
          </cell>
          <cell r="R214">
            <v>-15354</v>
          </cell>
          <cell r="X214">
            <v>404</v>
          </cell>
        </row>
        <row r="215">
          <cell r="D215" t="str">
            <v>58036234</v>
          </cell>
          <cell r="E215">
            <v>30</v>
          </cell>
          <cell r="F215">
            <v>9</v>
          </cell>
          <cell r="H215" t="str">
            <v>НН</v>
          </cell>
          <cell r="I215">
            <v>1</v>
          </cell>
          <cell r="J215" t="str">
            <v>МОЩСО</v>
          </cell>
          <cell r="K215" t="str">
            <v>Получено Ограничен</v>
          </cell>
          <cell r="L215" t="str">
            <v>C</v>
          </cell>
          <cell r="M215">
            <v>100</v>
          </cell>
          <cell r="N215">
            <v>0</v>
          </cell>
          <cell r="O215">
            <v>0</v>
          </cell>
          <cell r="P215">
            <v>634</v>
          </cell>
          <cell r="Q215">
            <v>1</v>
          </cell>
          <cell r="R215">
            <v>-634</v>
          </cell>
          <cell r="U215">
            <v>-1</v>
          </cell>
          <cell r="W215">
            <v>0.111</v>
          </cell>
        </row>
        <row r="216">
          <cell r="D216" t="str">
            <v>58034998</v>
          </cell>
          <cell r="E216">
            <v>30</v>
          </cell>
          <cell r="F216">
            <v>8.68</v>
          </cell>
          <cell r="H216" t="str">
            <v>НН</v>
          </cell>
          <cell r="I216">
            <v>1</v>
          </cell>
          <cell r="K216" t="str">
            <v>Получено Ограничен</v>
          </cell>
          <cell r="L216" t="str">
            <v>C</v>
          </cell>
          <cell r="N216">
            <v>0</v>
          </cell>
          <cell r="O216">
            <v>0</v>
          </cell>
          <cell r="P216">
            <v>559</v>
          </cell>
          <cell r="Q216">
            <v>1</v>
          </cell>
          <cell r="R216">
            <v>-559</v>
          </cell>
          <cell r="U216">
            <v>-1</v>
          </cell>
          <cell r="W216">
            <v>0.06</v>
          </cell>
        </row>
        <row r="217">
          <cell r="D217" t="str">
            <v>00000222</v>
          </cell>
          <cell r="E217">
            <v>30</v>
          </cell>
          <cell r="F217">
            <v>215</v>
          </cell>
          <cell r="H217" t="str">
            <v>СН2</v>
          </cell>
          <cell r="I217">
            <v>1</v>
          </cell>
          <cell r="K217" t="str">
            <v>ЛО</v>
          </cell>
          <cell r="L217" t="str">
            <v>C</v>
          </cell>
          <cell r="M217">
            <v>100</v>
          </cell>
          <cell r="N217">
            <v>20004.919999999998</v>
          </cell>
          <cell r="O217">
            <v>15368</v>
          </cell>
          <cell r="P217">
            <v>237</v>
          </cell>
          <cell r="Q217">
            <v>120</v>
          </cell>
          <cell r="R217">
            <v>-237</v>
          </cell>
          <cell r="U217">
            <v>2</v>
          </cell>
          <cell r="W217">
            <v>0.3</v>
          </cell>
          <cell r="X217">
            <v>677</v>
          </cell>
        </row>
        <row r="218">
          <cell r="D218" t="str">
            <v>58036693</v>
          </cell>
          <cell r="E218">
            <v>30</v>
          </cell>
          <cell r="F218">
            <v>8.68</v>
          </cell>
          <cell r="H218" t="str">
            <v>НН</v>
          </cell>
          <cell r="I218">
            <v>1</v>
          </cell>
          <cell r="K218" t="str">
            <v>ЛО</v>
          </cell>
          <cell r="L218" t="str">
            <v>C</v>
          </cell>
          <cell r="N218">
            <v>11023</v>
          </cell>
          <cell r="O218">
            <v>11331</v>
          </cell>
          <cell r="P218">
            <v>308</v>
          </cell>
          <cell r="Q218">
            <v>1</v>
          </cell>
          <cell r="R218">
            <v>-308</v>
          </cell>
          <cell r="U218">
            <v>46</v>
          </cell>
          <cell r="X218">
            <v>610</v>
          </cell>
        </row>
        <row r="219">
          <cell r="D219" t="str">
            <v>00222963</v>
          </cell>
          <cell r="E219">
            <v>30</v>
          </cell>
          <cell r="F219">
            <v>9</v>
          </cell>
          <cell r="H219" t="str">
            <v>НН</v>
          </cell>
          <cell r="I219">
            <v>1</v>
          </cell>
          <cell r="K219" t="str">
            <v>ЛО</v>
          </cell>
          <cell r="L219" t="str">
            <v>C</v>
          </cell>
          <cell r="N219">
            <v>2634.1</v>
          </cell>
          <cell r="O219">
            <v>2869.1</v>
          </cell>
          <cell r="P219">
            <v>235</v>
          </cell>
          <cell r="Q219">
            <v>120</v>
          </cell>
          <cell r="R219">
            <v>-28200</v>
          </cell>
          <cell r="X219">
            <v>-187</v>
          </cell>
        </row>
        <row r="220">
          <cell r="D220" t="str">
            <v>05012138</v>
          </cell>
          <cell r="E220">
            <v>30</v>
          </cell>
          <cell r="F220">
            <v>9.6999999999999993</v>
          </cell>
          <cell r="G220">
            <v>313</v>
          </cell>
          <cell r="H220" t="str">
            <v>СН2</v>
          </cell>
          <cell r="I220">
            <v>1</v>
          </cell>
          <cell r="J220" t="str">
            <v>ОСВВНЕШН</v>
          </cell>
          <cell r="K220" t="str">
            <v>ЛО</v>
          </cell>
          <cell r="L220" t="str">
            <v>C</v>
          </cell>
          <cell r="N220">
            <v>13581.8</v>
          </cell>
          <cell r="O220">
            <v>17437</v>
          </cell>
          <cell r="P220">
            <v>239</v>
          </cell>
          <cell r="Q220">
            <v>120</v>
          </cell>
          <cell r="R220">
            <v>-239</v>
          </cell>
          <cell r="S220">
            <v>-100</v>
          </cell>
          <cell r="W220">
            <v>7.0000000000000007E-2</v>
          </cell>
          <cell r="X220">
            <v>610</v>
          </cell>
        </row>
        <row r="221">
          <cell r="D221" t="str">
            <v>009130060000049</v>
          </cell>
          <cell r="E221">
            <v>30</v>
          </cell>
          <cell r="F221">
            <v>14</v>
          </cell>
          <cell r="H221" t="str">
            <v>СН2</v>
          </cell>
          <cell r="I221">
            <v>1</v>
          </cell>
          <cell r="K221" t="str">
            <v>ЛО</v>
          </cell>
          <cell r="L221" t="str">
            <v>C</v>
          </cell>
          <cell r="M221">
            <v>100</v>
          </cell>
          <cell r="N221">
            <v>7</v>
          </cell>
          <cell r="O221">
            <v>7</v>
          </cell>
          <cell r="Q221">
            <v>1</v>
          </cell>
          <cell r="W221">
            <v>0.46600000000000003</v>
          </cell>
          <cell r="X221">
            <v>135</v>
          </cell>
        </row>
        <row r="222">
          <cell r="D222" t="str">
            <v>58002236</v>
          </cell>
          <cell r="E222">
            <v>30</v>
          </cell>
          <cell r="F222">
            <v>1500</v>
          </cell>
          <cell r="H222" t="str">
            <v>СН2</v>
          </cell>
          <cell r="I222">
            <v>1</v>
          </cell>
          <cell r="K222" t="str">
            <v>ЛО</v>
          </cell>
          <cell r="L222" t="str">
            <v>C</v>
          </cell>
          <cell r="M222">
            <v>100</v>
          </cell>
          <cell r="N222">
            <v>110968</v>
          </cell>
          <cell r="O222">
            <v>114453</v>
          </cell>
          <cell r="P222">
            <v>3485</v>
          </cell>
          <cell r="Q222">
            <v>1</v>
          </cell>
          <cell r="R222">
            <v>-3485</v>
          </cell>
          <cell r="U222">
            <v>-3</v>
          </cell>
          <cell r="W222">
            <v>1.4E-2</v>
          </cell>
        </row>
        <row r="223">
          <cell r="D223" t="str">
            <v>011700098262890</v>
          </cell>
          <cell r="E223">
            <v>30</v>
          </cell>
          <cell r="F223">
            <v>1500</v>
          </cell>
          <cell r="H223" t="str">
            <v>НН</v>
          </cell>
          <cell r="I223">
            <v>1</v>
          </cell>
          <cell r="K223" t="str">
            <v>К.О. Агроимпульс</v>
          </cell>
          <cell r="L223" t="str">
            <v>C</v>
          </cell>
          <cell r="M223">
            <v>100</v>
          </cell>
          <cell r="N223">
            <v>0</v>
          </cell>
          <cell r="O223">
            <v>0</v>
          </cell>
          <cell r="P223">
            <v>502</v>
          </cell>
          <cell r="Q223">
            <v>60</v>
          </cell>
          <cell r="R223">
            <v>30120</v>
          </cell>
          <cell r="U223">
            <v>46</v>
          </cell>
          <cell r="W223">
            <v>5.3999999999999999E-2</v>
          </cell>
          <cell r="X223">
            <v>770</v>
          </cell>
        </row>
        <row r="224">
          <cell r="D224" t="str">
            <v>008969014001115</v>
          </cell>
          <cell r="E224">
            <v>30</v>
          </cell>
          <cell r="F224">
            <v>1500</v>
          </cell>
          <cell r="H224" t="str">
            <v>НН</v>
          </cell>
          <cell r="I224">
            <v>1</v>
          </cell>
          <cell r="J224" t="str">
            <v>МОЩАТС</v>
          </cell>
          <cell r="K224" t="str">
            <v>К.О. Агроимпульс</v>
          </cell>
          <cell r="L224" t="str">
            <v>C</v>
          </cell>
          <cell r="M224">
            <v>100</v>
          </cell>
          <cell r="N224">
            <v>0</v>
          </cell>
          <cell r="O224">
            <v>0</v>
          </cell>
          <cell r="Q224">
            <v>1</v>
          </cell>
          <cell r="U224">
            <v>1</v>
          </cell>
          <cell r="X224">
            <v>404</v>
          </cell>
        </row>
        <row r="225">
          <cell r="D225" t="str">
            <v>60118821</v>
          </cell>
          <cell r="E225">
            <v>30</v>
          </cell>
          <cell r="F225">
            <v>39</v>
          </cell>
          <cell r="H225" t="str">
            <v>НН</v>
          </cell>
          <cell r="I225">
            <v>1</v>
          </cell>
          <cell r="J225" t="str">
            <v>МОЩСО</v>
          </cell>
          <cell r="K225" t="str">
            <v>ЛО</v>
          </cell>
          <cell r="L225" t="str">
            <v>C</v>
          </cell>
          <cell r="M225">
            <v>100</v>
          </cell>
          <cell r="N225">
            <v>0.1</v>
          </cell>
          <cell r="O225">
            <v>0.1</v>
          </cell>
          <cell r="P225">
            <v>4145</v>
          </cell>
          <cell r="Q225">
            <v>1</v>
          </cell>
          <cell r="R225">
            <v>41916</v>
          </cell>
          <cell r="S225">
            <v>7527</v>
          </cell>
          <cell r="W225">
            <v>0.64100000000000001</v>
          </cell>
        </row>
        <row r="226">
          <cell r="D226" t="str">
            <v>60117927</v>
          </cell>
          <cell r="E226">
            <v>30</v>
          </cell>
          <cell r="F226">
            <v>56.28</v>
          </cell>
          <cell r="H226" t="str">
            <v>НН</v>
          </cell>
          <cell r="I226">
            <v>1</v>
          </cell>
          <cell r="K226" t="str">
            <v>ЛО</v>
          </cell>
          <cell r="L226" t="str">
            <v>C</v>
          </cell>
          <cell r="M226">
            <v>100</v>
          </cell>
          <cell r="N226">
            <v>0.1</v>
          </cell>
          <cell r="O226">
            <v>0.1</v>
          </cell>
          <cell r="P226">
            <v>195</v>
          </cell>
          <cell r="Q226">
            <v>1</v>
          </cell>
          <cell r="R226">
            <v>-3900</v>
          </cell>
          <cell r="U226">
            <v>24</v>
          </cell>
          <cell r="W226">
            <v>3.7</v>
          </cell>
        </row>
        <row r="227">
          <cell r="D227" t="str">
            <v>60118805</v>
          </cell>
          <cell r="E227">
            <v>30</v>
          </cell>
          <cell r="F227">
            <v>1.5</v>
          </cell>
          <cell r="H227" t="str">
            <v>НН</v>
          </cell>
          <cell r="I227">
            <v>1</v>
          </cell>
          <cell r="K227" t="str">
            <v>ЛО</v>
          </cell>
          <cell r="L227" t="str">
            <v>C</v>
          </cell>
          <cell r="M227">
            <v>100</v>
          </cell>
          <cell r="N227">
            <v>545</v>
          </cell>
          <cell r="O227">
            <v>545</v>
          </cell>
          <cell r="P227">
            <v>1.45</v>
          </cell>
          <cell r="Q227">
            <v>1</v>
          </cell>
          <cell r="R227">
            <v>-176</v>
          </cell>
          <cell r="U227">
            <v>24</v>
          </cell>
          <cell r="W227">
            <v>3.9E-2</v>
          </cell>
        </row>
        <row r="228">
          <cell r="D228" t="str">
            <v>60116842</v>
          </cell>
          <cell r="E228">
            <v>30</v>
          </cell>
          <cell r="H228" t="str">
            <v>НН</v>
          </cell>
          <cell r="I228">
            <v>1</v>
          </cell>
          <cell r="K228" t="str">
            <v>ЛО</v>
          </cell>
          <cell r="L228" t="str">
            <v>C</v>
          </cell>
          <cell r="M228">
            <v>100</v>
          </cell>
          <cell r="N228">
            <v>0.1</v>
          </cell>
          <cell r="O228">
            <v>0.1</v>
          </cell>
          <cell r="P228">
            <v>0.51</v>
          </cell>
          <cell r="Q228">
            <v>1</v>
          </cell>
          <cell r="R228">
            <v>-819</v>
          </cell>
          <cell r="U228">
            <v>16</v>
          </cell>
          <cell r="W228">
            <v>1.4970000000000001</v>
          </cell>
          <cell r="X228">
            <v>346</v>
          </cell>
        </row>
        <row r="229">
          <cell r="D229" t="str">
            <v>010556136433591</v>
          </cell>
          <cell r="E229">
            <v>30</v>
          </cell>
          <cell r="F229">
            <v>1</v>
          </cell>
          <cell r="H229" t="str">
            <v>НН</v>
          </cell>
          <cell r="I229">
            <v>1</v>
          </cell>
          <cell r="K229" t="str">
            <v>ЛО</v>
          </cell>
          <cell r="L229" t="str">
            <v>C</v>
          </cell>
          <cell r="M229">
            <v>100</v>
          </cell>
          <cell r="N229">
            <v>0.1</v>
          </cell>
          <cell r="O229">
            <v>0.1</v>
          </cell>
          <cell r="P229">
            <v>1.35</v>
          </cell>
          <cell r="Q229">
            <v>1</v>
          </cell>
          <cell r="R229">
            <v>-386</v>
          </cell>
          <cell r="U229">
            <v>-40</v>
          </cell>
          <cell r="W229">
            <v>4.71</v>
          </cell>
        </row>
        <row r="230">
          <cell r="D230" t="str">
            <v>58105642</v>
          </cell>
          <cell r="E230">
            <v>30</v>
          </cell>
          <cell r="F230">
            <v>1.1000000000000001</v>
          </cell>
          <cell r="H230" t="str">
            <v>НН</v>
          </cell>
          <cell r="I230">
            <v>1</v>
          </cell>
          <cell r="K230" t="str">
            <v>ЛО</v>
          </cell>
          <cell r="L230" t="str">
            <v>C</v>
          </cell>
          <cell r="M230">
            <v>100</v>
          </cell>
          <cell r="N230">
            <v>1763</v>
          </cell>
          <cell r="O230">
            <v>1901</v>
          </cell>
          <cell r="P230">
            <v>138</v>
          </cell>
          <cell r="Q230">
            <v>1</v>
          </cell>
          <cell r="R230">
            <v>-138</v>
          </cell>
          <cell r="U230">
            <v>-3</v>
          </cell>
          <cell r="V230">
            <v>1.83</v>
          </cell>
          <cell r="W230">
            <v>0.4</v>
          </cell>
          <cell r="X230">
            <v>-2</v>
          </cell>
        </row>
        <row r="231">
          <cell r="D231" t="str">
            <v>58105624</v>
          </cell>
          <cell r="E231">
            <v>30</v>
          </cell>
          <cell r="F231">
            <v>29.2</v>
          </cell>
          <cell r="H231" t="str">
            <v>НН</v>
          </cell>
          <cell r="I231">
            <v>1</v>
          </cell>
          <cell r="K231" t="str">
            <v>ЛО</v>
          </cell>
          <cell r="L231" t="str">
            <v>C</v>
          </cell>
          <cell r="M231">
            <v>100</v>
          </cell>
          <cell r="N231">
            <v>2222</v>
          </cell>
          <cell r="O231">
            <v>2394</v>
          </cell>
          <cell r="P231">
            <v>172</v>
          </cell>
          <cell r="Q231">
            <v>1</v>
          </cell>
          <cell r="R231">
            <v>-172</v>
          </cell>
          <cell r="W231">
            <v>1.464</v>
          </cell>
        </row>
        <row r="232">
          <cell r="D232" t="str">
            <v>58082147</v>
          </cell>
          <cell r="E232">
            <v>30</v>
          </cell>
          <cell r="F232">
            <v>5</v>
          </cell>
          <cell r="H232" t="str">
            <v>НН</v>
          </cell>
          <cell r="I232">
            <v>1</v>
          </cell>
          <cell r="K232" t="str">
            <v>ЛО</v>
          </cell>
          <cell r="L232" t="str">
            <v>C</v>
          </cell>
          <cell r="M232">
            <v>100</v>
          </cell>
          <cell r="N232">
            <v>805</v>
          </cell>
          <cell r="O232">
            <v>936</v>
          </cell>
          <cell r="P232">
            <v>131</v>
          </cell>
          <cell r="Q232">
            <v>1</v>
          </cell>
          <cell r="R232">
            <v>-131</v>
          </cell>
          <cell r="U232">
            <v>-1</v>
          </cell>
          <cell r="W232">
            <v>0.53900000000000003</v>
          </cell>
        </row>
        <row r="233">
          <cell r="D233" t="str">
            <v>58082177</v>
          </cell>
          <cell r="E233">
            <v>30</v>
          </cell>
          <cell r="F233">
            <v>10</v>
          </cell>
          <cell r="H233" t="str">
            <v>НН</v>
          </cell>
          <cell r="I233">
            <v>1</v>
          </cell>
          <cell r="K233" t="str">
            <v>ЛО</v>
          </cell>
          <cell r="L233" t="str">
            <v>C</v>
          </cell>
          <cell r="M233">
            <v>100</v>
          </cell>
          <cell r="N233">
            <v>64</v>
          </cell>
          <cell r="O233">
            <v>74</v>
          </cell>
          <cell r="P233">
            <v>10</v>
          </cell>
          <cell r="Q233">
            <v>1</v>
          </cell>
          <cell r="R233">
            <v>-10</v>
          </cell>
          <cell r="W233">
            <v>0.65800000000000003</v>
          </cell>
        </row>
        <row r="234">
          <cell r="D234" t="str">
            <v>58096558</v>
          </cell>
          <cell r="E234">
            <v>30</v>
          </cell>
          <cell r="F234">
            <v>4</v>
          </cell>
          <cell r="H234" t="str">
            <v>НН</v>
          </cell>
          <cell r="I234">
            <v>1</v>
          </cell>
          <cell r="K234" t="str">
            <v>ЛО</v>
          </cell>
          <cell r="L234" t="str">
            <v>C</v>
          </cell>
          <cell r="M234">
            <v>100</v>
          </cell>
          <cell r="N234">
            <v>1340</v>
          </cell>
          <cell r="O234">
            <v>1463</v>
          </cell>
          <cell r="P234">
            <v>123</v>
          </cell>
          <cell r="Q234">
            <v>1</v>
          </cell>
          <cell r="R234">
            <v>-123</v>
          </cell>
          <cell r="U234">
            <v>1</v>
          </cell>
          <cell r="W234">
            <v>0.14000000000000001</v>
          </cell>
          <cell r="X234">
            <v>404</v>
          </cell>
        </row>
        <row r="235">
          <cell r="D235" t="str">
            <v>58096390</v>
          </cell>
          <cell r="E235">
            <v>30</v>
          </cell>
          <cell r="F235">
            <v>13</v>
          </cell>
          <cell r="H235" t="str">
            <v>НН</v>
          </cell>
          <cell r="I235">
            <v>1</v>
          </cell>
          <cell r="K235" t="str">
            <v>ЛО</v>
          </cell>
          <cell r="L235" t="str">
            <v>C</v>
          </cell>
          <cell r="M235">
            <v>100</v>
          </cell>
          <cell r="N235">
            <v>1982</v>
          </cell>
          <cell r="O235">
            <v>2143</v>
          </cell>
          <cell r="P235">
            <v>161</v>
          </cell>
          <cell r="Q235">
            <v>1</v>
          </cell>
          <cell r="R235">
            <v>-161</v>
          </cell>
          <cell r="U235">
            <v>25</v>
          </cell>
          <cell r="X235">
            <v>432</v>
          </cell>
        </row>
        <row r="236">
          <cell r="D236" t="str">
            <v>58096560</v>
          </cell>
          <cell r="E236">
            <v>30</v>
          </cell>
          <cell r="F236">
            <v>128.5</v>
          </cell>
          <cell r="H236" t="str">
            <v>НН</v>
          </cell>
          <cell r="I236">
            <v>1</v>
          </cell>
          <cell r="K236" t="str">
            <v>ЛО</v>
          </cell>
          <cell r="L236" t="str">
            <v>C</v>
          </cell>
          <cell r="M236">
            <v>100</v>
          </cell>
          <cell r="N236">
            <v>3157</v>
          </cell>
          <cell r="O236">
            <v>3296</v>
          </cell>
          <cell r="P236">
            <v>139</v>
          </cell>
          <cell r="Q236">
            <v>1</v>
          </cell>
          <cell r="R236">
            <v>-139</v>
          </cell>
        </row>
        <row r="237">
          <cell r="D237" t="str">
            <v>58096394</v>
          </cell>
          <cell r="E237">
            <v>30</v>
          </cell>
          <cell r="F237">
            <v>25</v>
          </cell>
          <cell r="H237" t="str">
            <v>НН</v>
          </cell>
          <cell r="I237">
            <v>1</v>
          </cell>
          <cell r="K237" t="str">
            <v>ЛО</v>
          </cell>
          <cell r="L237" t="str">
            <v>C</v>
          </cell>
          <cell r="M237">
            <v>100</v>
          </cell>
          <cell r="N237">
            <v>4183</v>
          </cell>
          <cell r="O237">
            <v>4360</v>
          </cell>
          <cell r="P237">
            <v>177</v>
          </cell>
          <cell r="Q237">
            <v>1</v>
          </cell>
          <cell r="R237">
            <v>-177</v>
          </cell>
        </row>
        <row r="238">
          <cell r="D238" t="str">
            <v>58096286</v>
          </cell>
          <cell r="E238">
            <v>30</v>
          </cell>
          <cell r="F238">
            <v>90</v>
          </cell>
          <cell r="H238" t="str">
            <v>НН</v>
          </cell>
          <cell r="I238">
            <v>1</v>
          </cell>
          <cell r="K238" t="str">
            <v>ЛО</v>
          </cell>
          <cell r="L238" t="str">
            <v>C</v>
          </cell>
          <cell r="M238">
            <v>100</v>
          </cell>
          <cell r="N238">
            <v>2487</v>
          </cell>
          <cell r="O238">
            <v>2773</v>
          </cell>
          <cell r="P238">
            <v>286</v>
          </cell>
          <cell r="Q238">
            <v>1</v>
          </cell>
          <cell r="R238">
            <v>-286</v>
          </cell>
          <cell r="U238">
            <v>-14</v>
          </cell>
          <cell r="W238">
            <v>0.55100000000000005</v>
          </cell>
        </row>
        <row r="239">
          <cell r="D239" t="str">
            <v>58096426</v>
          </cell>
          <cell r="E239">
            <v>30</v>
          </cell>
          <cell r="F239">
            <v>128.5</v>
          </cell>
          <cell r="H239" t="str">
            <v>НН</v>
          </cell>
          <cell r="I239">
            <v>1</v>
          </cell>
          <cell r="K239" t="str">
            <v>ЛО</v>
          </cell>
          <cell r="L239" t="str">
            <v>C</v>
          </cell>
          <cell r="N239">
            <v>1107</v>
          </cell>
          <cell r="O239">
            <v>1216</v>
          </cell>
          <cell r="P239">
            <v>109</v>
          </cell>
          <cell r="Q239">
            <v>1</v>
          </cell>
          <cell r="R239">
            <v>-109</v>
          </cell>
          <cell r="T239">
            <v>-4393</v>
          </cell>
          <cell r="U239">
            <v>25</v>
          </cell>
          <cell r="W239">
            <v>0.16</v>
          </cell>
          <cell r="X239">
            <v>432</v>
          </cell>
        </row>
        <row r="240">
          <cell r="D240" t="str">
            <v>58096378</v>
          </cell>
          <cell r="E240">
            <v>30</v>
          </cell>
          <cell r="F240">
            <v>382.25</v>
          </cell>
          <cell r="H240" t="str">
            <v>НН</v>
          </cell>
          <cell r="I240">
            <v>1</v>
          </cell>
          <cell r="J240" t="str">
            <v>МОЩАТС</v>
          </cell>
          <cell r="K240" t="str">
            <v>ЛО</v>
          </cell>
          <cell r="L240" t="str">
            <v>C</v>
          </cell>
          <cell r="M240">
            <v>100</v>
          </cell>
          <cell r="N240">
            <v>856</v>
          </cell>
          <cell r="O240">
            <v>1000</v>
          </cell>
          <cell r="P240">
            <v>144</v>
          </cell>
          <cell r="Q240">
            <v>1</v>
          </cell>
          <cell r="R240">
            <v>-144</v>
          </cell>
          <cell r="X240">
            <v>851</v>
          </cell>
        </row>
        <row r="241">
          <cell r="D241" t="str">
            <v>58068648</v>
          </cell>
          <cell r="E241">
            <v>30</v>
          </cell>
          <cell r="H241" t="str">
            <v>НН</v>
          </cell>
          <cell r="I241">
            <v>1</v>
          </cell>
          <cell r="J241" t="str">
            <v>МОЩСО</v>
          </cell>
          <cell r="K241" t="str">
            <v>ЛО</v>
          </cell>
          <cell r="L241" t="str">
            <v>C</v>
          </cell>
          <cell r="M241">
            <v>100</v>
          </cell>
          <cell r="N241">
            <v>2521</v>
          </cell>
          <cell r="O241">
            <v>2653</v>
          </cell>
          <cell r="P241">
            <v>132</v>
          </cell>
          <cell r="Q241">
            <v>1</v>
          </cell>
          <cell r="R241">
            <v>-132</v>
          </cell>
          <cell r="S241">
            <v>191</v>
          </cell>
        </row>
        <row r="242">
          <cell r="D242" t="str">
            <v>58082163</v>
          </cell>
          <cell r="E242">
            <v>30</v>
          </cell>
          <cell r="F242">
            <v>5</v>
          </cell>
          <cell r="H242" t="str">
            <v>НН</v>
          </cell>
          <cell r="I242">
            <v>1</v>
          </cell>
          <cell r="J242" t="str">
            <v>ЗР</v>
          </cell>
          <cell r="K242" t="str">
            <v>ЛО</v>
          </cell>
          <cell r="L242" t="str">
            <v>C</v>
          </cell>
          <cell r="M242">
            <v>100</v>
          </cell>
          <cell r="N242">
            <v>23</v>
          </cell>
          <cell r="O242">
            <v>24</v>
          </cell>
          <cell r="P242">
            <v>1</v>
          </cell>
          <cell r="Q242">
            <v>1</v>
          </cell>
          <cell r="R242">
            <v>-1</v>
          </cell>
          <cell r="S242">
            <v>5336</v>
          </cell>
          <cell r="W242">
            <v>2.83</v>
          </cell>
        </row>
        <row r="243">
          <cell r="D243" t="str">
            <v>58068652</v>
          </cell>
          <cell r="E243">
            <v>30</v>
          </cell>
          <cell r="F243">
            <v>2</v>
          </cell>
          <cell r="H243" t="str">
            <v>НН</v>
          </cell>
          <cell r="I243">
            <v>1</v>
          </cell>
          <cell r="J243" t="str">
            <v>МОЩАТС</v>
          </cell>
          <cell r="K243" t="str">
            <v>ЛО</v>
          </cell>
          <cell r="L243" t="str">
            <v>C</v>
          </cell>
          <cell r="M243">
            <v>100</v>
          </cell>
          <cell r="N243">
            <v>1480</v>
          </cell>
          <cell r="O243">
            <v>1643</v>
          </cell>
          <cell r="P243">
            <v>163</v>
          </cell>
          <cell r="Q243">
            <v>1</v>
          </cell>
          <cell r="R243">
            <v>-163</v>
          </cell>
          <cell r="S243">
            <v>190</v>
          </cell>
        </row>
        <row r="244">
          <cell r="D244" t="str">
            <v>58082189</v>
          </cell>
          <cell r="E244">
            <v>30</v>
          </cell>
          <cell r="F244">
            <v>2</v>
          </cell>
          <cell r="H244" t="str">
            <v>НН</v>
          </cell>
          <cell r="I244">
            <v>1</v>
          </cell>
          <cell r="J244" t="str">
            <v>МОЩСО</v>
          </cell>
          <cell r="K244" t="str">
            <v>ЛО</v>
          </cell>
          <cell r="L244" t="str">
            <v>C</v>
          </cell>
          <cell r="M244">
            <v>100</v>
          </cell>
          <cell r="N244">
            <v>2452</v>
          </cell>
          <cell r="O244">
            <v>2682</v>
          </cell>
          <cell r="P244">
            <v>230</v>
          </cell>
          <cell r="Q244">
            <v>1</v>
          </cell>
          <cell r="R244">
            <v>-230</v>
          </cell>
          <cell r="S244">
            <v>60</v>
          </cell>
          <cell r="W244">
            <v>2.23</v>
          </cell>
        </row>
        <row r="245">
          <cell r="D245" t="str">
            <v>58082187</v>
          </cell>
          <cell r="E245">
            <v>30</v>
          </cell>
          <cell r="F245">
            <v>3</v>
          </cell>
          <cell r="H245" t="str">
            <v>НН</v>
          </cell>
          <cell r="I245">
            <v>1</v>
          </cell>
          <cell r="J245" t="str">
            <v>ЗР</v>
          </cell>
          <cell r="K245" t="str">
            <v>ЛО</v>
          </cell>
          <cell r="L245" t="str">
            <v>C</v>
          </cell>
          <cell r="M245">
            <v>100</v>
          </cell>
          <cell r="N245">
            <v>2109</v>
          </cell>
          <cell r="O245">
            <v>2109</v>
          </cell>
          <cell r="P245">
            <v>3037.3000000000502</v>
          </cell>
          <cell r="Q245">
            <v>1</v>
          </cell>
          <cell r="R245">
            <v>19992</v>
          </cell>
          <cell r="S245">
            <v>1689</v>
          </cell>
          <cell r="U245">
            <v>16</v>
          </cell>
          <cell r="W245">
            <v>2.73</v>
          </cell>
        </row>
        <row r="246">
          <cell r="D246" t="str">
            <v>58082185</v>
          </cell>
          <cell r="E246">
            <v>30</v>
          </cell>
          <cell r="F246">
            <v>382.25</v>
          </cell>
          <cell r="H246" t="str">
            <v>НН</v>
          </cell>
          <cell r="I246">
            <v>1</v>
          </cell>
          <cell r="K246" t="str">
            <v>ЛО</v>
          </cell>
          <cell r="L246" t="str">
            <v>C</v>
          </cell>
          <cell r="N246">
            <v>359</v>
          </cell>
          <cell r="O246">
            <v>427</v>
          </cell>
          <cell r="P246">
            <v>68</v>
          </cell>
          <cell r="Q246">
            <v>1</v>
          </cell>
          <cell r="R246">
            <v>-68</v>
          </cell>
          <cell r="S246">
            <v>61</v>
          </cell>
          <cell r="X246">
            <v>411</v>
          </cell>
        </row>
        <row r="247">
          <cell r="D247" t="str">
            <v>58068714</v>
          </cell>
          <cell r="E247">
            <v>30</v>
          </cell>
          <cell r="F247">
            <v>382.25</v>
          </cell>
          <cell r="H247" t="str">
            <v>НН</v>
          </cell>
          <cell r="I247">
            <v>1</v>
          </cell>
          <cell r="K247" t="str">
            <v>ЛО</v>
          </cell>
          <cell r="L247" t="str">
            <v>C</v>
          </cell>
          <cell r="N247">
            <v>15</v>
          </cell>
          <cell r="O247">
            <v>15</v>
          </cell>
          <cell r="Q247">
            <v>1</v>
          </cell>
          <cell r="R247">
            <v>2708</v>
          </cell>
          <cell r="U247">
            <v>10</v>
          </cell>
          <cell r="X247">
            <v>440</v>
          </cell>
        </row>
        <row r="248">
          <cell r="D248" t="str">
            <v>58068726</v>
          </cell>
          <cell r="E248">
            <v>30</v>
          </cell>
          <cell r="H248" t="str">
            <v>НН</v>
          </cell>
          <cell r="I248">
            <v>1</v>
          </cell>
          <cell r="K248" t="str">
            <v>ЛО</v>
          </cell>
          <cell r="L248" t="str">
            <v>C</v>
          </cell>
          <cell r="N248">
            <v>3924</v>
          </cell>
          <cell r="O248">
            <v>4130</v>
          </cell>
          <cell r="P248">
            <v>206</v>
          </cell>
          <cell r="Q248">
            <v>1</v>
          </cell>
          <cell r="R248">
            <v>-206</v>
          </cell>
          <cell r="S248">
            <v>-20900</v>
          </cell>
          <cell r="U248">
            <v>1</v>
          </cell>
          <cell r="X248">
            <v>544</v>
          </cell>
        </row>
        <row r="249">
          <cell r="D249" t="str">
            <v>58068710</v>
          </cell>
          <cell r="E249">
            <v>30</v>
          </cell>
          <cell r="F249">
            <v>50</v>
          </cell>
          <cell r="H249" t="str">
            <v>НН</v>
          </cell>
          <cell r="I249">
            <v>1</v>
          </cell>
          <cell r="K249" t="str">
            <v>ЛО</v>
          </cell>
          <cell r="L249" t="str">
            <v>C</v>
          </cell>
          <cell r="M249">
            <v>100</v>
          </cell>
          <cell r="N249">
            <v>4298</v>
          </cell>
          <cell r="O249">
            <v>4424</v>
          </cell>
          <cell r="P249">
            <v>126</v>
          </cell>
          <cell r="Q249">
            <v>1</v>
          </cell>
          <cell r="R249">
            <v>-126</v>
          </cell>
          <cell r="T249">
            <v>-485</v>
          </cell>
          <cell r="W249">
            <v>1.7000000000000001E-2</v>
          </cell>
        </row>
        <row r="250">
          <cell r="D250" t="str">
            <v>58001140</v>
          </cell>
          <cell r="E250">
            <v>30</v>
          </cell>
          <cell r="F250">
            <v>45</v>
          </cell>
          <cell r="H250" t="str">
            <v>СН2</v>
          </cell>
          <cell r="I250">
            <v>1</v>
          </cell>
          <cell r="K250" t="str">
            <v>АСКУЭ</v>
          </cell>
          <cell r="L250" t="str">
            <v>C</v>
          </cell>
          <cell r="M250">
            <v>100</v>
          </cell>
          <cell r="N250">
            <v>4607</v>
          </cell>
          <cell r="O250">
            <v>115286.5828</v>
          </cell>
          <cell r="P250">
            <v>2708.3344999999999</v>
          </cell>
          <cell r="Q250">
            <v>40</v>
          </cell>
          <cell r="R250">
            <v>2708</v>
          </cell>
          <cell r="U250">
            <v>10</v>
          </cell>
          <cell r="W250">
            <v>0.28999999999999998</v>
          </cell>
          <cell r="X250">
            <v>135</v>
          </cell>
        </row>
        <row r="251">
          <cell r="D251" t="str">
            <v>00162708</v>
          </cell>
          <cell r="E251">
            <v>31</v>
          </cell>
          <cell r="F251">
            <v>68</v>
          </cell>
          <cell r="H251" t="str">
            <v>НН</v>
          </cell>
          <cell r="I251">
            <v>1</v>
          </cell>
          <cell r="J251" t="str">
            <v>МОЩАТС</v>
          </cell>
          <cell r="K251" t="str">
            <v>ЛО</v>
          </cell>
          <cell r="L251" t="str">
            <v>C</v>
          </cell>
          <cell r="N251">
            <v>2636</v>
          </cell>
          <cell r="O251">
            <v>2728</v>
          </cell>
          <cell r="P251">
            <v>92</v>
          </cell>
          <cell r="Q251">
            <v>30</v>
          </cell>
          <cell r="R251">
            <v>17209</v>
          </cell>
          <cell r="U251">
            <v>5</v>
          </cell>
          <cell r="X251">
            <v>246</v>
          </cell>
        </row>
        <row r="252">
          <cell r="D252" t="str">
            <v>4331123</v>
          </cell>
          <cell r="E252">
            <v>30</v>
          </cell>
          <cell r="F252">
            <v>111.75</v>
          </cell>
          <cell r="H252" t="str">
            <v>СН2</v>
          </cell>
          <cell r="I252">
            <v>1</v>
          </cell>
          <cell r="J252" t="str">
            <v>МОЩСО</v>
          </cell>
          <cell r="K252" t="str">
            <v>ЛО</v>
          </cell>
          <cell r="L252" t="str">
            <v>C</v>
          </cell>
          <cell r="M252">
            <v>100</v>
          </cell>
          <cell r="N252">
            <v>43353</v>
          </cell>
          <cell r="O252">
            <v>54406</v>
          </cell>
          <cell r="P252">
            <v>11053</v>
          </cell>
          <cell r="Q252">
            <v>1</v>
          </cell>
          <cell r="R252">
            <v>-11053</v>
          </cell>
        </row>
        <row r="253">
          <cell r="D253" t="str">
            <v>0851780602239188</v>
          </cell>
          <cell r="E253">
            <v>30</v>
          </cell>
          <cell r="F253">
            <v>250</v>
          </cell>
          <cell r="H253" t="str">
            <v>СН2</v>
          </cell>
          <cell r="I253">
            <v>1</v>
          </cell>
          <cell r="K253" t="str">
            <v>ЛО</v>
          </cell>
          <cell r="L253" t="str">
            <v>C</v>
          </cell>
          <cell r="N253">
            <v>591295</v>
          </cell>
          <cell r="O253">
            <v>1362</v>
          </cell>
          <cell r="P253">
            <v>1394</v>
          </cell>
          <cell r="Q253">
            <v>1</v>
          </cell>
          <cell r="R253">
            <v>-1394</v>
          </cell>
          <cell r="U253">
            <v>1</v>
          </cell>
          <cell r="W253">
            <v>0.11</v>
          </cell>
          <cell r="X253">
            <v>246</v>
          </cell>
        </row>
        <row r="254">
          <cell r="D254" t="str">
            <v>009081061006801</v>
          </cell>
          <cell r="E254">
            <v>30</v>
          </cell>
          <cell r="F254">
            <v>64.900000000000006</v>
          </cell>
          <cell r="H254" t="str">
            <v>НН</v>
          </cell>
          <cell r="I254">
            <v>1</v>
          </cell>
          <cell r="K254" t="str">
            <v>ЛО</v>
          </cell>
          <cell r="L254" t="str">
            <v>C</v>
          </cell>
          <cell r="N254">
            <v>35148</v>
          </cell>
          <cell r="O254">
            <v>35235</v>
          </cell>
          <cell r="P254">
            <v>87</v>
          </cell>
          <cell r="Q254">
            <v>1</v>
          </cell>
          <cell r="R254">
            <v>-87</v>
          </cell>
          <cell r="U254">
            <v>5</v>
          </cell>
          <cell r="X254">
            <v>254</v>
          </cell>
        </row>
        <row r="255">
          <cell r="D255" t="str">
            <v>043777123</v>
          </cell>
          <cell r="E255">
            <v>30</v>
          </cell>
          <cell r="F255">
            <v>1800</v>
          </cell>
          <cell r="H255" t="str">
            <v>СН2</v>
          </cell>
          <cell r="I255">
            <v>1</v>
          </cell>
          <cell r="J255" t="str">
            <v>МОЩАТС</v>
          </cell>
          <cell r="K255" t="str">
            <v>ЛО</v>
          </cell>
          <cell r="L255" t="str">
            <v>C</v>
          </cell>
          <cell r="M255">
            <v>100</v>
          </cell>
          <cell r="N255">
            <v>10832</v>
          </cell>
          <cell r="O255">
            <v>11335</v>
          </cell>
          <cell r="P255">
            <v>503</v>
          </cell>
          <cell r="Q255">
            <v>10</v>
          </cell>
          <cell r="R255">
            <v>-5030</v>
          </cell>
          <cell r="U255">
            <v>-4</v>
          </cell>
          <cell r="W255">
            <v>0.78</v>
          </cell>
        </row>
        <row r="256">
          <cell r="D256" t="str">
            <v>05017227</v>
          </cell>
          <cell r="E256">
            <v>30</v>
          </cell>
          <cell r="F256">
            <v>1800</v>
          </cell>
          <cell r="H256" t="str">
            <v>СН2</v>
          </cell>
          <cell r="I256">
            <v>1</v>
          </cell>
          <cell r="J256" t="str">
            <v>МОЩСО</v>
          </cell>
          <cell r="K256" t="str">
            <v>ЛО</v>
          </cell>
          <cell r="L256" t="str">
            <v>C</v>
          </cell>
          <cell r="M256">
            <v>100</v>
          </cell>
          <cell r="N256">
            <v>24433</v>
          </cell>
          <cell r="O256">
            <v>8774</v>
          </cell>
          <cell r="P256">
            <v>124</v>
          </cell>
          <cell r="Q256">
            <v>30</v>
          </cell>
          <cell r="R256">
            <v>-4960</v>
          </cell>
          <cell r="U256">
            <v>5</v>
          </cell>
          <cell r="W256">
            <v>2.0499999999999998</v>
          </cell>
          <cell r="X256">
            <v>254</v>
          </cell>
        </row>
        <row r="257">
          <cell r="D257" t="str">
            <v>009072064002829</v>
          </cell>
          <cell r="E257">
            <v>30</v>
          </cell>
          <cell r="F257">
            <v>1800</v>
          </cell>
          <cell r="H257" t="str">
            <v>НН</v>
          </cell>
          <cell r="I257">
            <v>1</v>
          </cell>
          <cell r="K257" t="str">
            <v>ЛО</v>
          </cell>
          <cell r="L257" t="str">
            <v>C</v>
          </cell>
          <cell r="M257">
            <v>100</v>
          </cell>
          <cell r="N257">
            <v>398</v>
          </cell>
          <cell r="O257">
            <v>400</v>
          </cell>
          <cell r="P257">
            <v>2</v>
          </cell>
          <cell r="Q257">
            <v>40</v>
          </cell>
          <cell r="R257">
            <v>-80</v>
          </cell>
          <cell r="U257">
            <v>-18</v>
          </cell>
          <cell r="W257">
            <v>0.55000000000000004</v>
          </cell>
          <cell r="X257">
            <v>160</v>
          </cell>
        </row>
        <row r="258">
          <cell r="D258" t="str">
            <v>61126555</v>
          </cell>
          <cell r="E258">
            <v>30</v>
          </cell>
          <cell r="H258" t="str">
            <v>СН2</v>
          </cell>
          <cell r="I258">
            <v>1</v>
          </cell>
          <cell r="K258" t="str">
            <v>ЛО</v>
          </cell>
          <cell r="L258" t="str">
            <v>C</v>
          </cell>
          <cell r="M258">
            <v>100</v>
          </cell>
          <cell r="N258">
            <v>7293.8</v>
          </cell>
          <cell r="O258">
            <v>7635.4</v>
          </cell>
          <cell r="P258">
            <v>341.599999999999</v>
          </cell>
          <cell r="Q258">
            <v>1</v>
          </cell>
          <cell r="R258">
            <v>-342</v>
          </cell>
          <cell r="U258">
            <v>-5</v>
          </cell>
          <cell r="W258">
            <v>0.78</v>
          </cell>
          <cell r="X258">
            <v>94</v>
          </cell>
        </row>
        <row r="259">
          <cell r="D259" t="str">
            <v>60083030</v>
          </cell>
          <cell r="E259">
            <v>30</v>
          </cell>
          <cell r="F259">
            <v>15</v>
          </cell>
          <cell r="H259" t="str">
            <v>СН2</v>
          </cell>
          <cell r="I259">
            <v>1</v>
          </cell>
          <cell r="K259" t="str">
            <v>ЛО</v>
          </cell>
          <cell r="L259" t="str">
            <v>C</v>
          </cell>
          <cell r="M259">
            <v>100</v>
          </cell>
          <cell r="N259">
            <v>19256.2</v>
          </cell>
          <cell r="O259">
            <v>4150</v>
          </cell>
          <cell r="P259">
            <v>52</v>
          </cell>
          <cell r="Q259">
            <v>1</v>
          </cell>
          <cell r="R259">
            <v>-3120</v>
          </cell>
          <cell r="W259">
            <v>0.12</v>
          </cell>
          <cell r="X259">
            <v>160</v>
          </cell>
        </row>
        <row r="260">
          <cell r="D260" t="str">
            <v>000354</v>
          </cell>
          <cell r="E260">
            <v>30</v>
          </cell>
          <cell r="H260" t="str">
            <v>НН</v>
          </cell>
          <cell r="I260">
            <v>1</v>
          </cell>
          <cell r="J260" t="str">
            <v>Ночь (2-х зонный)</v>
          </cell>
          <cell r="K260" t="str">
            <v>ЛО</v>
          </cell>
          <cell r="L260" t="str">
            <v>C</v>
          </cell>
          <cell r="M260">
            <v>100</v>
          </cell>
          <cell r="N260">
            <v>733</v>
          </cell>
          <cell r="O260">
            <v>738</v>
          </cell>
          <cell r="P260">
            <v>5</v>
          </cell>
          <cell r="Q260">
            <v>20</v>
          </cell>
          <cell r="R260">
            <v>1311</v>
          </cell>
          <cell r="X260">
            <v>417</v>
          </cell>
        </row>
        <row r="261">
          <cell r="D261" t="str">
            <v>61133817</v>
          </cell>
          <cell r="E261">
            <v>30</v>
          </cell>
          <cell r="H261" t="str">
            <v>НН</v>
          </cell>
          <cell r="I261">
            <v>1</v>
          </cell>
          <cell r="J261" t="str">
            <v>День (2-х зонный)</v>
          </cell>
          <cell r="K261" t="str">
            <v>ЛО</v>
          </cell>
          <cell r="L261" t="str">
            <v>C</v>
          </cell>
          <cell r="M261">
            <v>100</v>
          </cell>
          <cell r="N261">
            <v>1091</v>
          </cell>
          <cell r="O261">
            <v>2129</v>
          </cell>
          <cell r="P261">
            <v>1038</v>
          </cell>
          <cell r="Q261">
            <v>1</v>
          </cell>
          <cell r="R261">
            <v>-1038</v>
          </cell>
        </row>
        <row r="262">
          <cell r="D262" t="str">
            <v>011510113320888</v>
          </cell>
          <cell r="E262">
            <v>30</v>
          </cell>
          <cell r="H262" t="str">
            <v>СН2</v>
          </cell>
          <cell r="I262">
            <v>1</v>
          </cell>
          <cell r="K262" t="str">
            <v>АСКУЭ</v>
          </cell>
          <cell r="L262" t="str">
            <v>C</v>
          </cell>
          <cell r="M262">
            <v>100</v>
          </cell>
          <cell r="N262">
            <v>4109.0050000000001</v>
          </cell>
          <cell r="O262">
            <v>4174.5770000000002</v>
          </cell>
          <cell r="P262">
            <v>65.572000000000003</v>
          </cell>
          <cell r="Q262">
            <v>20</v>
          </cell>
          <cell r="R262">
            <v>1311</v>
          </cell>
          <cell r="S262">
            <v>24775</v>
          </cell>
          <cell r="U262">
            <v>2</v>
          </cell>
          <cell r="W262">
            <v>0.02</v>
          </cell>
          <cell r="X262">
            <v>417</v>
          </cell>
        </row>
      </sheetData>
      <sheetData sheetId="1">
        <row r="1">
          <cell r="D1" t="str">
            <v>Заводской номер
прибора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E273"/>
  <sheetViews>
    <sheetView showGridLines="0" tabSelected="1" view="pageBreakPreview" topLeftCell="A91" zoomScale="70" zoomScaleNormal="100" zoomScaleSheetLayoutView="70" workbookViewId="0">
      <selection activeCell="E86" sqref="E86"/>
    </sheetView>
  </sheetViews>
  <sheetFormatPr defaultColWidth="9.140625" defaultRowHeight="12.75" x14ac:dyDescent="0.2"/>
  <cols>
    <col min="1" max="1" width="7.85546875" style="130" customWidth="1"/>
    <col min="2" max="2" width="13.7109375" style="40" customWidth="1"/>
    <col min="3" max="3" width="33" style="40" customWidth="1"/>
    <col min="4" max="4" width="54.85546875" style="17" customWidth="1"/>
    <col min="5" max="5" width="12.5703125" style="17" customWidth="1"/>
    <col min="6" max="6" width="12" style="17" customWidth="1"/>
    <col min="7" max="7" width="10.42578125" style="130" customWidth="1"/>
    <col min="8" max="8" width="9.140625" style="40" customWidth="1"/>
    <col min="9" max="9" width="22.140625" style="129" customWidth="1"/>
    <col min="10" max="10" width="9.5703125" style="40" customWidth="1"/>
    <col min="11" max="11" width="10.7109375" style="40" customWidth="1"/>
    <col min="12" max="12" width="19.140625" style="40" customWidth="1"/>
    <col min="13" max="13" width="17.5703125" style="33" customWidth="1"/>
    <col min="14" max="14" width="11.42578125" style="40" customWidth="1"/>
    <col min="15" max="15" width="15.140625" style="33" customWidth="1"/>
    <col min="16" max="16" width="11.7109375" style="40" customWidth="1"/>
    <col min="17" max="17" width="10.42578125" style="40" customWidth="1"/>
    <col min="18" max="18" width="17.140625" style="40" customWidth="1"/>
    <col min="19" max="19" width="17.85546875" style="18" customWidth="1"/>
    <col min="20" max="20" width="0.140625" style="40" customWidth="1"/>
    <col min="21" max="21" width="13.140625" style="40" hidden="1" customWidth="1"/>
    <col min="22" max="22" width="18.42578125" style="170" hidden="1" customWidth="1"/>
    <col min="23" max="23" width="9.140625" style="129" hidden="1" customWidth="1"/>
    <col min="24" max="24" width="9.140625" style="40" hidden="1" customWidth="1"/>
    <col min="25" max="25" width="11.42578125" style="40" customWidth="1"/>
    <col min="26" max="26" width="20.42578125" style="40" customWidth="1"/>
    <col min="27" max="27" width="12.42578125" style="40" customWidth="1"/>
    <col min="28" max="28" width="18" style="40" customWidth="1"/>
    <col min="29" max="29" width="19.140625" style="40" customWidth="1"/>
    <col min="30" max="30" width="17.28515625" style="40" customWidth="1"/>
    <col min="31" max="31" width="10.7109375" style="40" customWidth="1"/>
    <col min="32" max="16384" width="9.140625" style="40"/>
  </cols>
  <sheetData>
    <row r="1" spans="1:31" s="2" customFormat="1" x14ac:dyDescent="0.2">
      <c r="A1" s="1" t="s">
        <v>0</v>
      </c>
      <c r="D1" s="3"/>
      <c r="E1" s="3"/>
      <c r="F1" s="3"/>
      <c r="G1" s="1"/>
      <c r="M1" s="4"/>
      <c r="P1" s="2" t="s">
        <v>1</v>
      </c>
      <c r="S1" s="5" t="s">
        <v>2</v>
      </c>
    </row>
    <row r="2" spans="1:31" s="2" customFormat="1" x14ac:dyDescent="0.2">
      <c r="A2" s="1" t="s">
        <v>3</v>
      </c>
      <c r="D2" s="3"/>
      <c r="E2" s="3"/>
      <c r="F2" s="3"/>
      <c r="G2" s="1"/>
      <c r="M2" s="4"/>
      <c r="P2" s="2" t="s">
        <v>4</v>
      </c>
      <c r="S2" s="5" t="s">
        <v>5</v>
      </c>
    </row>
    <row r="3" spans="1:31" s="2" customFormat="1" x14ac:dyDescent="0.2">
      <c r="A3" s="1"/>
      <c r="D3" s="3"/>
      <c r="E3" s="3"/>
      <c r="F3" s="3"/>
      <c r="G3" s="1"/>
      <c r="M3" s="4"/>
      <c r="P3" s="2" t="s">
        <v>6</v>
      </c>
      <c r="S3" s="5"/>
    </row>
    <row r="4" spans="1:31" s="2" customFormat="1" ht="14.25" customHeight="1" x14ac:dyDescent="0.2">
      <c r="A4" s="1"/>
      <c r="D4" s="3"/>
      <c r="E4" s="3"/>
      <c r="F4" s="3"/>
      <c r="G4" s="1"/>
      <c r="M4" s="4"/>
      <c r="P4" s="2" t="s">
        <v>7</v>
      </c>
      <c r="S4" s="5"/>
    </row>
    <row r="5" spans="1:31" s="7" customFormat="1" ht="15.75" x14ac:dyDescent="0.25">
      <c r="A5" s="171" t="s">
        <v>8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6"/>
    </row>
    <row r="6" spans="1:31" s="9" customFormat="1" ht="15" customHeight="1" x14ac:dyDescent="0.2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8"/>
      <c r="V6" s="10"/>
      <c r="W6" s="11"/>
    </row>
    <row r="7" spans="1:31" s="9" customFormat="1" ht="24" customHeight="1" x14ac:dyDescent="0.2">
      <c r="A7" s="172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8"/>
      <c r="V7" s="10"/>
      <c r="W7" s="11"/>
    </row>
    <row r="8" spans="1:31" s="17" customFormat="1" ht="43.5" customHeight="1" x14ac:dyDescent="0.2">
      <c r="A8" s="12" t="s">
        <v>11</v>
      </c>
      <c r="B8" s="12" t="s">
        <v>12</v>
      </c>
      <c r="C8" s="12" t="s">
        <v>13</v>
      </c>
      <c r="D8" s="12" t="s">
        <v>14</v>
      </c>
      <c r="E8" s="12"/>
      <c r="F8" s="12"/>
      <c r="G8" s="12" t="s">
        <v>15</v>
      </c>
      <c r="H8" s="12" t="s">
        <v>16</v>
      </c>
      <c r="I8" s="13" t="s">
        <v>17</v>
      </c>
      <c r="J8" s="12" t="s">
        <v>18</v>
      </c>
      <c r="K8" s="12" t="s">
        <v>19</v>
      </c>
      <c r="L8" s="12" t="s">
        <v>20</v>
      </c>
      <c r="M8" s="14" t="s">
        <v>21</v>
      </c>
      <c r="N8" s="15" t="s">
        <v>22</v>
      </c>
      <c r="O8" s="15" t="s">
        <v>23</v>
      </c>
      <c r="P8" s="12" t="s">
        <v>24</v>
      </c>
      <c r="Q8" s="12" t="s">
        <v>24</v>
      </c>
      <c r="R8" s="12" t="s">
        <v>25</v>
      </c>
      <c r="S8" s="16" t="s">
        <v>26</v>
      </c>
      <c r="T8" s="17" t="s">
        <v>27</v>
      </c>
      <c r="U8" s="17" t="s">
        <v>28</v>
      </c>
      <c r="V8" s="18"/>
      <c r="W8" s="19"/>
      <c r="Y8" s="17" t="s">
        <v>29</v>
      </c>
      <c r="AA8" s="17" t="s">
        <v>30</v>
      </c>
    </row>
    <row r="9" spans="1:31" s="33" customFormat="1" ht="63" customHeight="1" x14ac:dyDescent="0.2">
      <c r="A9" s="20">
        <v>1</v>
      </c>
      <c r="B9" s="21" t="s">
        <v>31</v>
      </c>
      <c r="C9" s="22" t="s">
        <v>32</v>
      </c>
      <c r="D9" s="23" t="s">
        <v>33</v>
      </c>
      <c r="E9" s="176">
        <v>1</v>
      </c>
      <c r="F9" s="23"/>
      <c r="G9" s="24" t="s">
        <v>34</v>
      </c>
      <c r="H9" s="24" t="s">
        <v>35</v>
      </c>
      <c r="I9" s="20">
        <v>9072033003093</v>
      </c>
      <c r="J9" s="25">
        <v>160</v>
      </c>
      <c r="K9" s="26" t="s">
        <v>36</v>
      </c>
      <c r="L9" s="27">
        <v>19031.7</v>
      </c>
      <c r="M9" s="27">
        <v>19410</v>
      </c>
      <c r="N9" s="27"/>
      <c r="O9" s="27">
        <f>ROUND((M9-L9)*J9,0)</f>
        <v>60528</v>
      </c>
      <c r="P9" s="28">
        <v>179</v>
      </c>
      <c r="Q9" s="28">
        <v>1251</v>
      </c>
      <c r="R9" s="27">
        <f>O9+P9+Q9</f>
        <v>61958</v>
      </c>
      <c r="S9" s="29" t="s">
        <v>37</v>
      </c>
      <c r="T9" s="30">
        <v>9072033003093</v>
      </c>
      <c r="U9" s="30" t="s">
        <v>38</v>
      </c>
      <c r="V9" s="30"/>
      <c r="W9" s="31"/>
      <c r="X9" s="32"/>
      <c r="Y9" s="33" t="s">
        <v>39</v>
      </c>
      <c r="Z9" s="33" t="s">
        <v>40</v>
      </c>
      <c r="AA9" s="34" t="s">
        <v>41</v>
      </c>
      <c r="AB9" s="34"/>
      <c r="AC9" s="34" t="e">
        <f>VLOOKUP(T9,[2]Отчет!$D$10:$X$262,12,0)</f>
        <v>#N/A</v>
      </c>
      <c r="AD9" s="34" t="e">
        <f t="shared" ref="AD9:AD25" si="0">AC9-M9</f>
        <v>#N/A</v>
      </c>
      <c r="AE9" s="34"/>
    </row>
    <row r="10" spans="1:31" s="33" customFormat="1" ht="48.75" customHeight="1" x14ac:dyDescent="0.2">
      <c r="A10" s="20">
        <f>A9+1</f>
        <v>2</v>
      </c>
      <c r="B10" s="21" t="s">
        <v>42</v>
      </c>
      <c r="C10" s="22" t="s">
        <v>43</v>
      </c>
      <c r="D10" s="23" t="s">
        <v>44</v>
      </c>
      <c r="E10" s="23"/>
      <c r="F10" s="176">
        <v>1</v>
      </c>
      <c r="G10" s="24" t="s">
        <v>45</v>
      </c>
      <c r="H10" s="24">
        <v>0.4</v>
      </c>
      <c r="I10" s="20" t="s">
        <v>46</v>
      </c>
      <c r="J10" s="25">
        <v>1</v>
      </c>
      <c r="K10" s="26" t="s">
        <v>36</v>
      </c>
      <c r="L10" s="27">
        <v>27831</v>
      </c>
      <c r="M10" s="27">
        <v>28470</v>
      </c>
      <c r="N10" s="27"/>
      <c r="O10" s="27">
        <f t="shared" ref="O10:O73" si="1">ROUND((M10-L10)*J10,0)</f>
        <v>639</v>
      </c>
      <c r="P10" s="28">
        <v>14</v>
      </c>
      <c r="Q10" s="28"/>
      <c r="R10" s="27">
        <f t="shared" ref="R10:R73" si="2">O10+P10+Q10</f>
        <v>653</v>
      </c>
      <c r="S10" s="29" t="s">
        <v>37</v>
      </c>
      <c r="T10" s="30">
        <v>42949</v>
      </c>
      <c r="U10" s="30" t="s">
        <v>38</v>
      </c>
      <c r="V10" s="30"/>
      <c r="W10" s="31"/>
      <c r="X10" s="32"/>
      <c r="Y10" s="33" t="s">
        <v>47</v>
      </c>
      <c r="Z10" s="33" t="s">
        <v>48</v>
      </c>
      <c r="AA10" s="34" t="s">
        <v>45</v>
      </c>
      <c r="AB10" s="34" t="s">
        <v>49</v>
      </c>
      <c r="AC10" s="34" t="e">
        <f>VLOOKUP(T10,[2]Отчет!$D$10:$X$262,12,0)</f>
        <v>#N/A</v>
      </c>
      <c r="AD10" s="34" t="e">
        <f t="shared" si="0"/>
        <v>#N/A</v>
      </c>
      <c r="AE10" s="34"/>
    </row>
    <row r="11" spans="1:31" s="33" customFormat="1" ht="45" x14ac:dyDescent="0.2">
      <c r="A11" s="20">
        <f t="shared" ref="A11:A74" si="3">A10+1</f>
        <v>3</v>
      </c>
      <c r="B11" s="21" t="s">
        <v>50</v>
      </c>
      <c r="C11" s="22" t="s">
        <v>51</v>
      </c>
      <c r="D11" s="23" t="s">
        <v>52</v>
      </c>
      <c r="E11" s="23"/>
      <c r="F11" s="176">
        <v>1</v>
      </c>
      <c r="G11" s="24" t="s">
        <v>45</v>
      </c>
      <c r="H11" s="24">
        <v>0.4</v>
      </c>
      <c r="I11" s="20">
        <v>105297952</v>
      </c>
      <c r="J11" s="25">
        <v>1</v>
      </c>
      <c r="K11" s="26" t="s">
        <v>36</v>
      </c>
      <c r="L11" s="27">
        <v>34952</v>
      </c>
      <c r="M11" s="27">
        <v>35655</v>
      </c>
      <c r="N11" s="27"/>
      <c r="O11" s="27">
        <f t="shared" si="1"/>
        <v>703</v>
      </c>
      <c r="P11" s="28">
        <v>6</v>
      </c>
      <c r="Q11" s="28"/>
      <c r="R11" s="27">
        <f t="shared" si="2"/>
        <v>709</v>
      </c>
      <c r="S11" s="29" t="s">
        <v>37</v>
      </c>
      <c r="T11" s="30">
        <v>105297952</v>
      </c>
      <c r="U11" s="30" t="s">
        <v>38</v>
      </c>
      <c r="V11" s="30"/>
      <c r="W11" s="31"/>
      <c r="X11" s="32"/>
      <c r="Y11" s="33" t="s">
        <v>47</v>
      </c>
      <c r="Z11" s="33" t="s">
        <v>48</v>
      </c>
      <c r="AA11" s="34" t="s">
        <v>45</v>
      </c>
      <c r="AB11" s="34"/>
      <c r="AC11" s="34" t="e">
        <f>VLOOKUP(T11,[2]Отчет!$D$10:$X$262,12,0)</f>
        <v>#N/A</v>
      </c>
      <c r="AD11" s="34" t="e">
        <f t="shared" si="0"/>
        <v>#N/A</v>
      </c>
      <c r="AE11" s="34"/>
    </row>
    <row r="12" spans="1:31" s="33" customFormat="1" ht="34.5" customHeight="1" x14ac:dyDescent="0.2">
      <c r="A12" s="20">
        <f t="shared" si="3"/>
        <v>4</v>
      </c>
      <c r="B12" s="21" t="s">
        <v>53</v>
      </c>
      <c r="C12" s="22" t="s">
        <v>54</v>
      </c>
      <c r="D12" s="23" t="s">
        <v>55</v>
      </c>
      <c r="E12" s="23"/>
      <c r="F12" s="176">
        <v>1</v>
      </c>
      <c r="G12" s="24" t="s">
        <v>45</v>
      </c>
      <c r="H12" s="24">
        <v>0.4</v>
      </c>
      <c r="I12" s="20" t="s">
        <v>56</v>
      </c>
      <c r="J12" s="25">
        <v>1</v>
      </c>
      <c r="K12" s="26" t="s">
        <v>36</v>
      </c>
      <c r="L12" s="27">
        <v>94928</v>
      </c>
      <c r="M12" s="27">
        <v>96612</v>
      </c>
      <c r="N12" s="27"/>
      <c r="O12" s="27">
        <f t="shared" si="1"/>
        <v>1684</v>
      </c>
      <c r="P12" s="28">
        <v>17</v>
      </c>
      <c r="Q12" s="28"/>
      <c r="R12" s="27">
        <f t="shared" si="2"/>
        <v>1701</v>
      </c>
      <c r="S12" s="29" t="s">
        <v>37</v>
      </c>
      <c r="T12" s="30">
        <v>57004813</v>
      </c>
      <c r="U12" s="30" t="s">
        <v>38</v>
      </c>
      <c r="V12" s="30"/>
      <c r="W12" s="31"/>
      <c r="X12" s="32"/>
      <c r="Y12" s="33" t="s">
        <v>47</v>
      </c>
      <c r="Z12" s="33" t="s">
        <v>48</v>
      </c>
      <c r="AA12" s="34" t="s">
        <v>45</v>
      </c>
      <c r="AB12" s="34"/>
      <c r="AC12" s="34" t="e">
        <f>VLOOKUP(T12,[2]Отчет!$D$10:$X$262,12,0)</f>
        <v>#N/A</v>
      </c>
      <c r="AD12" s="34" t="e">
        <f t="shared" si="0"/>
        <v>#N/A</v>
      </c>
      <c r="AE12" s="34"/>
    </row>
    <row r="13" spans="1:31" s="33" customFormat="1" ht="34.5" customHeight="1" x14ac:dyDescent="0.2">
      <c r="A13" s="20">
        <f t="shared" si="3"/>
        <v>5</v>
      </c>
      <c r="B13" s="21" t="s">
        <v>57</v>
      </c>
      <c r="C13" s="22" t="s">
        <v>58</v>
      </c>
      <c r="D13" s="23" t="s">
        <v>59</v>
      </c>
      <c r="E13" s="176">
        <v>1</v>
      </c>
      <c r="F13" s="23"/>
      <c r="G13" s="24" t="s">
        <v>34</v>
      </c>
      <c r="H13" s="24">
        <v>10</v>
      </c>
      <c r="I13" s="20" t="s">
        <v>60</v>
      </c>
      <c r="J13" s="25">
        <v>1</v>
      </c>
      <c r="K13" s="26" t="s">
        <v>36</v>
      </c>
      <c r="L13" s="27">
        <v>173713</v>
      </c>
      <c r="M13" s="27">
        <v>178613</v>
      </c>
      <c r="N13" s="27"/>
      <c r="O13" s="27">
        <f t="shared" si="1"/>
        <v>4900</v>
      </c>
      <c r="P13" s="28"/>
      <c r="Q13" s="28">
        <v>201</v>
      </c>
      <c r="R13" s="27">
        <f t="shared" si="2"/>
        <v>5101</v>
      </c>
      <c r="S13" s="35" t="s">
        <v>61</v>
      </c>
      <c r="T13" s="30">
        <v>5081289</v>
      </c>
      <c r="U13" s="30" t="s">
        <v>38</v>
      </c>
      <c r="V13" s="30"/>
      <c r="W13" s="31"/>
      <c r="X13" s="32"/>
      <c r="Y13" s="33" t="s">
        <v>47</v>
      </c>
      <c r="Z13" s="33" t="s">
        <v>40</v>
      </c>
      <c r="AA13" s="34" t="s">
        <v>45</v>
      </c>
      <c r="AB13" s="34" t="s">
        <v>62</v>
      </c>
      <c r="AC13" s="34" t="e">
        <f>VLOOKUP(T13,[2]Отчет!$D$10:$X$262,12,0)</f>
        <v>#N/A</v>
      </c>
      <c r="AD13" s="34" t="e">
        <f t="shared" si="0"/>
        <v>#N/A</v>
      </c>
      <c r="AE13" s="34"/>
    </row>
    <row r="14" spans="1:31" s="33" customFormat="1" ht="35.25" customHeight="1" x14ac:dyDescent="0.2">
      <c r="A14" s="20">
        <f t="shared" si="3"/>
        <v>6</v>
      </c>
      <c r="B14" s="21" t="s">
        <v>63</v>
      </c>
      <c r="C14" s="22" t="s">
        <v>64</v>
      </c>
      <c r="D14" s="23" t="s">
        <v>65</v>
      </c>
      <c r="E14" s="23"/>
      <c r="F14" s="176">
        <v>1</v>
      </c>
      <c r="G14" s="24" t="s">
        <v>45</v>
      </c>
      <c r="H14" s="24">
        <v>0.4</v>
      </c>
      <c r="I14" s="20" t="s">
        <v>66</v>
      </c>
      <c r="J14" s="25">
        <v>1</v>
      </c>
      <c r="K14" s="26" t="s">
        <v>36</v>
      </c>
      <c r="L14" s="27">
        <v>83097</v>
      </c>
      <c r="M14" s="27">
        <v>86473</v>
      </c>
      <c r="N14" s="27"/>
      <c r="O14" s="27">
        <f t="shared" si="1"/>
        <v>3376</v>
      </c>
      <c r="P14" s="28">
        <v>19</v>
      </c>
      <c r="Q14" s="28"/>
      <c r="R14" s="27">
        <f t="shared" si="2"/>
        <v>3395</v>
      </c>
      <c r="S14" s="35" t="s">
        <v>67</v>
      </c>
      <c r="T14" s="30">
        <v>3173168</v>
      </c>
      <c r="U14" s="30" t="s">
        <v>38</v>
      </c>
      <c r="V14" s="30"/>
      <c r="W14" s="31"/>
      <c r="X14" s="32"/>
      <c r="Y14" s="33" t="s">
        <v>47</v>
      </c>
      <c r="Z14" s="33" t="s">
        <v>48</v>
      </c>
      <c r="AA14" s="34" t="s">
        <v>45</v>
      </c>
      <c r="AB14" s="34"/>
      <c r="AC14" s="34" t="e">
        <f>VLOOKUP(T14,[2]Отчет!$D$10:$X$262,12,0)</f>
        <v>#N/A</v>
      </c>
      <c r="AD14" s="34" t="e">
        <f t="shared" si="0"/>
        <v>#N/A</v>
      </c>
      <c r="AE14" s="34"/>
    </row>
    <row r="15" spans="1:31" s="33" customFormat="1" ht="78.75" customHeight="1" x14ac:dyDescent="0.2">
      <c r="A15" s="20">
        <f t="shared" si="3"/>
        <v>7</v>
      </c>
      <c r="B15" s="21" t="s">
        <v>68</v>
      </c>
      <c r="C15" s="22" t="s">
        <v>69</v>
      </c>
      <c r="D15" s="23" t="s">
        <v>70</v>
      </c>
      <c r="E15" s="23"/>
      <c r="F15" s="176">
        <v>1</v>
      </c>
      <c r="G15" s="24" t="s">
        <v>45</v>
      </c>
      <c r="H15" s="24">
        <v>0.4</v>
      </c>
      <c r="I15" s="20" t="s">
        <v>71</v>
      </c>
      <c r="J15" s="25">
        <v>1</v>
      </c>
      <c r="K15" s="26" t="s">
        <v>36</v>
      </c>
      <c r="L15" s="27">
        <v>35808</v>
      </c>
      <c r="M15" s="27">
        <v>36058</v>
      </c>
      <c r="N15" s="27"/>
      <c r="O15" s="36">
        <f t="shared" si="1"/>
        <v>250</v>
      </c>
      <c r="P15" s="37">
        <v>3</v>
      </c>
      <c r="Q15" s="37"/>
      <c r="R15" s="36">
        <f t="shared" si="2"/>
        <v>253</v>
      </c>
      <c r="S15" s="35" t="s">
        <v>67</v>
      </c>
      <c r="T15" s="30">
        <v>712880501131049</v>
      </c>
      <c r="U15" s="30" t="s">
        <v>38</v>
      </c>
      <c r="V15" s="30"/>
      <c r="W15" s="31"/>
      <c r="X15" s="32"/>
      <c r="Y15" s="33" t="s">
        <v>47</v>
      </c>
      <c r="Z15" s="33" t="s">
        <v>48</v>
      </c>
      <c r="AA15" s="34" t="s">
        <v>45</v>
      </c>
      <c r="AB15" s="34"/>
      <c r="AC15" s="34" t="e">
        <f>VLOOKUP(T15,[2]Отчет!$D$10:$X$262,12,0)</f>
        <v>#N/A</v>
      </c>
      <c r="AD15" s="34" t="e">
        <f t="shared" si="0"/>
        <v>#N/A</v>
      </c>
      <c r="AE15" s="34"/>
    </row>
    <row r="16" spans="1:31" s="33" customFormat="1" ht="45" x14ac:dyDescent="0.2">
      <c r="A16" s="20">
        <f t="shared" si="3"/>
        <v>8</v>
      </c>
      <c r="B16" s="21" t="s">
        <v>72</v>
      </c>
      <c r="C16" s="22" t="s">
        <v>73</v>
      </c>
      <c r="D16" s="23" t="s">
        <v>74</v>
      </c>
      <c r="E16" s="176">
        <v>1</v>
      </c>
      <c r="F16" s="23"/>
      <c r="G16" s="24" t="s">
        <v>34</v>
      </c>
      <c r="H16" s="24">
        <v>0.4</v>
      </c>
      <c r="I16" s="20" t="s">
        <v>75</v>
      </c>
      <c r="J16" s="25">
        <v>1</v>
      </c>
      <c r="K16" s="26" t="s">
        <v>36</v>
      </c>
      <c r="L16" s="27">
        <v>323448</v>
      </c>
      <c r="M16" s="27">
        <v>325278</v>
      </c>
      <c r="N16" s="27"/>
      <c r="O16" s="27">
        <f t="shared" si="1"/>
        <v>1830</v>
      </c>
      <c r="P16" s="28"/>
      <c r="Q16" s="28"/>
      <c r="R16" s="27">
        <f t="shared" si="2"/>
        <v>1830</v>
      </c>
      <c r="S16" s="35" t="s">
        <v>67</v>
      </c>
      <c r="T16" s="30">
        <v>7085027000186</v>
      </c>
      <c r="U16" s="30" t="s">
        <v>38</v>
      </c>
      <c r="V16" s="30"/>
      <c r="W16" s="31"/>
      <c r="X16" s="32"/>
      <c r="Y16" s="33" t="s">
        <v>47</v>
      </c>
      <c r="Z16" s="33" t="s">
        <v>40</v>
      </c>
      <c r="AA16" s="34" t="s">
        <v>45</v>
      </c>
      <c r="AB16" s="34"/>
      <c r="AC16" s="34" t="e">
        <f>VLOOKUP(T16,[2]Отчет!$D$10:$X$262,12,0)</f>
        <v>#N/A</v>
      </c>
      <c r="AD16" s="34" t="e">
        <f t="shared" si="0"/>
        <v>#N/A</v>
      </c>
      <c r="AE16" s="34"/>
    </row>
    <row r="17" spans="1:31" ht="45" x14ac:dyDescent="0.2">
      <c r="A17" s="20">
        <f t="shared" si="3"/>
        <v>9</v>
      </c>
      <c r="B17" s="21" t="s">
        <v>76</v>
      </c>
      <c r="C17" s="22" t="s">
        <v>77</v>
      </c>
      <c r="D17" s="23" t="s">
        <v>78</v>
      </c>
      <c r="E17" s="23"/>
      <c r="F17" s="176">
        <v>1</v>
      </c>
      <c r="G17" s="24" t="s">
        <v>45</v>
      </c>
      <c r="H17" s="24">
        <v>0.4</v>
      </c>
      <c r="I17" s="20">
        <v>59099802</v>
      </c>
      <c r="J17" s="25">
        <v>1</v>
      </c>
      <c r="K17" s="26" t="s">
        <v>36</v>
      </c>
      <c r="L17" s="27">
        <v>12305.4</v>
      </c>
      <c r="M17" s="27">
        <v>13040</v>
      </c>
      <c r="N17" s="27"/>
      <c r="O17" s="27">
        <f t="shared" si="1"/>
        <v>735</v>
      </c>
      <c r="P17" s="28">
        <v>35</v>
      </c>
      <c r="Q17" s="28"/>
      <c r="R17" s="27">
        <f t="shared" si="2"/>
        <v>770</v>
      </c>
      <c r="S17" s="38" t="s">
        <v>67</v>
      </c>
      <c r="T17" s="20">
        <v>59099802</v>
      </c>
      <c r="U17" s="30" t="s">
        <v>38</v>
      </c>
      <c r="V17" s="30"/>
      <c r="W17" s="31"/>
      <c r="X17" s="39"/>
      <c r="Y17" s="33" t="s">
        <v>47</v>
      </c>
      <c r="Z17" s="33" t="s">
        <v>48</v>
      </c>
      <c r="AA17" s="34" t="s">
        <v>45</v>
      </c>
      <c r="AB17" s="34"/>
      <c r="AC17" s="34" t="e">
        <f>VLOOKUP(T17,[2]Отчет!$D$10:$X$262,12,0)</f>
        <v>#N/A</v>
      </c>
      <c r="AD17" s="34" t="e">
        <f t="shared" si="0"/>
        <v>#N/A</v>
      </c>
      <c r="AE17" s="34"/>
    </row>
    <row r="18" spans="1:31" ht="30" x14ac:dyDescent="0.2">
      <c r="A18" s="20">
        <f t="shared" si="3"/>
        <v>10</v>
      </c>
      <c r="B18" s="21" t="s">
        <v>79</v>
      </c>
      <c r="C18" s="22" t="s">
        <v>80</v>
      </c>
      <c r="D18" s="23" t="s">
        <v>81</v>
      </c>
      <c r="E18" s="23"/>
      <c r="F18" s="176">
        <v>1</v>
      </c>
      <c r="G18" s="24" t="s">
        <v>45</v>
      </c>
      <c r="H18" s="24">
        <v>0.4</v>
      </c>
      <c r="I18" s="20">
        <v>7789027043758</v>
      </c>
      <c r="J18" s="25">
        <v>1</v>
      </c>
      <c r="K18" s="26" t="s">
        <v>36</v>
      </c>
      <c r="L18" s="27">
        <v>31366.3</v>
      </c>
      <c r="M18" s="27">
        <v>31366.3</v>
      </c>
      <c r="N18" s="27"/>
      <c r="O18" s="27">
        <f t="shared" si="1"/>
        <v>0</v>
      </c>
      <c r="P18" s="28"/>
      <c r="Q18" s="28"/>
      <c r="R18" s="27">
        <f t="shared" si="2"/>
        <v>0</v>
      </c>
      <c r="S18" s="38" t="s">
        <v>67</v>
      </c>
      <c r="T18" s="41">
        <v>7789027043758</v>
      </c>
      <c r="U18" s="30" t="s">
        <v>38</v>
      </c>
      <c r="V18" s="30"/>
      <c r="W18" s="31"/>
      <c r="X18" s="39"/>
      <c r="Y18" s="33" t="s">
        <v>47</v>
      </c>
      <c r="Z18" s="33" t="s">
        <v>48</v>
      </c>
      <c r="AA18" s="34" t="s">
        <v>45</v>
      </c>
      <c r="AB18" s="34"/>
      <c r="AC18" s="34" t="e">
        <f>VLOOKUP(T18,[2]Отчет!$D$10:$X$262,12,0)</f>
        <v>#N/A</v>
      </c>
      <c r="AD18" s="34" t="e">
        <f t="shared" si="0"/>
        <v>#N/A</v>
      </c>
      <c r="AE18" s="34"/>
    </row>
    <row r="19" spans="1:31" ht="50.25" customHeight="1" x14ac:dyDescent="0.2">
      <c r="A19" s="20">
        <f t="shared" si="3"/>
        <v>11</v>
      </c>
      <c r="B19" s="21" t="s">
        <v>76</v>
      </c>
      <c r="C19" s="22" t="s">
        <v>77</v>
      </c>
      <c r="D19" s="23" t="s">
        <v>82</v>
      </c>
      <c r="E19" s="23"/>
      <c r="F19" s="176">
        <v>1</v>
      </c>
      <c r="G19" s="24" t="s">
        <v>45</v>
      </c>
      <c r="H19" s="24">
        <v>0.4</v>
      </c>
      <c r="I19" s="20">
        <v>61824949</v>
      </c>
      <c r="J19" s="25">
        <v>1</v>
      </c>
      <c r="K19" s="26" t="s">
        <v>36</v>
      </c>
      <c r="L19" s="27">
        <v>40473</v>
      </c>
      <c r="M19" s="27">
        <v>41064</v>
      </c>
      <c r="N19" s="27"/>
      <c r="O19" s="27">
        <f t="shared" si="1"/>
        <v>591</v>
      </c>
      <c r="P19" s="28"/>
      <c r="Q19" s="28"/>
      <c r="R19" s="27">
        <f t="shared" si="2"/>
        <v>591</v>
      </c>
      <c r="S19" s="38" t="s">
        <v>67</v>
      </c>
      <c r="T19" s="41">
        <v>61824949</v>
      </c>
      <c r="U19" s="30" t="s">
        <v>38</v>
      </c>
      <c r="V19" s="30"/>
      <c r="W19" s="31"/>
      <c r="X19" s="39"/>
      <c r="Y19" s="33" t="s">
        <v>47</v>
      </c>
      <c r="Z19" s="33" t="s">
        <v>48</v>
      </c>
      <c r="AA19" s="34" t="s">
        <v>45</v>
      </c>
      <c r="AB19" s="34"/>
      <c r="AC19" s="34" t="e">
        <f>VLOOKUP(T19,[2]Отчет!$D$10:$X$262,12,0)</f>
        <v>#N/A</v>
      </c>
      <c r="AD19" s="34" t="e">
        <f t="shared" si="0"/>
        <v>#N/A</v>
      </c>
      <c r="AE19" s="34"/>
    </row>
    <row r="20" spans="1:31" s="33" customFormat="1" ht="33" customHeight="1" x14ac:dyDescent="0.2">
      <c r="A20" s="20">
        <f t="shared" si="3"/>
        <v>12</v>
      </c>
      <c r="B20" s="21"/>
      <c r="C20" s="22"/>
      <c r="D20" s="23" t="s">
        <v>83</v>
      </c>
      <c r="E20" s="23"/>
      <c r="F20" s="176">
        <v>1</v>
      </c>
      <c r="G20" s="24" t="s">
        <v>45</v>
      </c>
      <c r="H20" s="24">
        <v>0.4</v>
      </c>
      <c r="I20" s="20" t="s">
        <v>84</v>
      </c>
      <c r="J20" s="25">
        <v>1</v>
      </c>
      <c r="K20" s="26" t="s">
        <v>36</v>
      </c>
      <c r="L20" s="27">
        <v>26056</v>
      </c>
      <c r="M20" s="27">
        <v>26056</v>
      </c>
      <c r="N20" s="27"/>
      <c r="O20" s="27">
        <f t="shared" si="1"/>
        <v>0</v>
      </c>
      <c r="P20" s="28"/>
      <c r="Q20" s="28"/>
      <c r="R20" s="27">
        <f t="shared" si="2"/>
        <v>0</v>
      </c>
      <c r="S20" s="35" t="s">
        <v>85</v>
      </c>
      <c r="T20" s="30">
        <v>7789620027710</v>
      </c>
      <c r="U20" s="42" t="s">
        <v>86</v>
      </c>
      <c r="V20" s="30"/>
      <c r="W20" s="31"/>
      <c r="X20" s="32"/>
      <c r="Z20" s="34" t="s">
        <v>48</v>
      </c>
      <c r="AA20" s="34"/>
      <c r="AB20" s="34"/>
      <c r="AC20" s="34" t="e">
        <f>VLOOKUP(T20,[2]Отчет!$D$10:$X$262,12,0)</f>
        <v>#N/A</v>
      </c>
      <c r="AD20" s="34" t="e">
        <f t="shared" si="0"/>
        <v>#N/A</v>
      </c>
      <c r="AE20" s="34"/>
    </row>
    <row r="21" spans="1:31" s="33" customFormat="1" ht="33" customHeight="1" x14ac:dyDescent="0.2">
      <c r="A21" s="20">
        <f t="shared" si="3"/>
        <v>13</v>
      </c>
      <c r="B21" s="21">
        <v>199700149</v>
      </c>
      <c r="C21" s="22" t="s">
        <v>87</v>
      </c>
      <c r="D21" s="23" t="s">
        <v>88</v>
      </c>
      <c r="E21" s="23"/>
      <c r="F21" s="176">
        <v>1</v>
      </c>
      <c r="G21" s="24" t="s">
        <v>45</v>
      </c>
      <c r="H21" s="24">
        <v>0.4</v>
      </c>
      <c r="I21" s="20" t="s">
        <v>89</v>
      </c>
      <c r="J21" s="25">
        <v>0.16</v>
      </c>
      <c r="K21" s="43" t="s">
        <v>90</v>
      </c>
      <c r="L21" s="44"/>
      <c r="M21" s="27"/>
      <c r="N21" s="28">
        <v>75</v>
      </c>
      <c r="O21" s="27">
        <f t="shared" si="1"/>
        <v>0</v>
      </c>
      <c r="P21" s="28"/>
      <c r="Q21" s="28"/>
      <c r="R21" s="27">
        <v>75</v>
      </c>
      <c r="S21" s="35" t="s">
        <v>85</v>
      </c>
      <c r="T21" s="30"/>
      <c r="U21" s="42"/>
      <c r="V21" s="30"/>
      <c r="W21" s="31"/>
      <c r="X21" s="32"/>
      <c r="Z21" s="33" t="s">
        <v>48</v>
      </c>
      <c r="AA21" s="34" t="s">
        <v>45</v>
      </c>
      <c r="AB21" s="34"/>
      <c r="AC21" s="34" t="e">
        <f>VLOOKUP(T21,[2]Отчет!$D$10:$X$262,12,0)</f>
        <v>#N/A</v>
      </c>
      <c r="AD21" s="34" t="e">
        <f t="shared" si="0"/>
        <v>#N/A</v>
      </c>
      <c r="AE21" s="34"/>
    </row>
    <row r="22" spans="1:31" s="33" customFormat="1" ht="30" x14ac:dyDescent="0.2">
      <c r="A22" s="20">
        <f>A21+1</f>
        <v>14</v>
      </c>
      <c r="B22" s="45">
        <v>199702605</v>
      </c>
      <c r="C22" s="22" t="s">
        <v>91</v>
      </c>
      <c r="D22" s="23" t="s">
        <v>92</v>
      </c>
      <c r="E22" s="176">
        <v>1</v>
      </c>
      <c r="F22" s="23"/>
      <c r="G22" s="24" t="s">
        <v>34</v>
      </c>
      <c r="H22" s="24">
        <v>0.4</v>
      </c>
      <c r="I22" s="20" t="s">
        <v>93</v>
      </c>
      <c r="J22" s="25">
        <v>1</v>
      </c>
      <c r="K22" s="26" t="s">
        <v>36</v>
      </c>
      <c r="L22" s="27">
        <v>584845</v>
      </c>
      <c r="M22" s="27">
        <v>591283</v>
      </c>
      <c r="N22" s="27"/>
      <c r="O22" s="27">
        <f t="shared" si="1"/>
        <v>6438</v>
      </c>
      <c r="P22" s="28">
        <v>19</v>
      </c>
      <c r="Q22" s="28"/>
      <c r="R22" s="27">
        <f t="shared" si="2"/>
        <v>6457</v>
      </c>
      <c r="S22" s="35" t="s">
        <v>85</v>
      </c>
      <c r="T22" s="30">
        <v>851780800788174</v>
      </c>
      <c r="U22" s="30" t="s">
        <v>38</v>
      </c>
      <c r="V22" s="30"/>
      <c r="W22" s="31"/>
      <c r="X22" s="32"/>
      <c r="Y22" s="33" t="s">
        <v>47</v>
      </c>
      <c r="Z22" s="33" t="s">
        <v>40</v>
      </c>
      <c r="AA22" s="34" t="s">
        <v>45</v>
      </c>
      <c r="AB22" s="34"/>
      <c r="AC22" s="34" t="e">
        <f>VLOOKUP(T22,[2]Отчет!$D$10:$X$262,12,0)</f>
        <v>#N/A</v>
      </c>
      <c r="AD22" s="34" t="e">
        <f t="shared" si="0"/>
        <v>#N/A</v>
      </c>
      <c r="AE22" s="34"/>
    </row>
    <row r="23" spans="1:31" s="33" customFormat="1" ht="49.5" customHeight="1" x14ac:dyDescent="0.2">
      <c r="A23" s="20">
        <f t="shared" si="3"/>
        <v>15</v>
      </c>
      <c r="B23" s="21" t="s">
        <v>94</v>
      </c>
      <c r="C23" s="22" t="s">
        <v>95</v>
      </c>
      <c r="D23" s="23" t="s">
        <v>96</v>
      </c>
      <c r="E23" s="176">
        <v>1</v>
      </c>
      <c r="F23" s="23"/>
      <c r="G23" s="24" t="s">
        <v>34</v>
      </c>
      <c r="H23" s="24">
        <v>0.4</v>
      </c>
      <c r="I23" s="20" t="s">
        <v>97</v>
      </c>
      <c r="J23" s="25">
        <v>40</v>
      </c>
      <c r="K23" s="26" t="s">
        <v>36</v>
      </c>
      <c r="L23" s="27">
        <v>64473.4</v>
      </c>
      <c r="M23" s="27">
        <v>64859.8</v>
      </c>
      <c r="N23" s="27"/>
      <c r="O23" s="27">
        <f t="shared" si="1"/>
        <v>15456</v>
      </c>
      <c r="P23" s="28"/>
      <c r="Q23" s="28"/>
      <c r="R23" s="27">
        <f t="shared" si="2"/>
        <v>15456</v>
      </c>
      <c r="S23" s="35" t="s">
        <v>85</v>
      </c>
      <c r="T23" s="30">
        <v>9081039000729</v>
      </c>
      <c r="U23" s="30" t="s">
        <v>38</v>
      </c>
      <c r="V23" s="30"/>
      <c r="W23" s="31"/>
      <c r="X23" s="32"/>
      <c r="Y23" s="33" t="s">
        <v>47</v>
      </c>
      <c r="Z23" s="33" t="s">
        <v>40</v>
      </c>
      <c r="AA23" s="34" t="s">
        <v>45</v>
      </c>
      <c r="AB23" s="34"/>
      <c r="AC23" s="34" t="e">
        <f>VLOOKUP(T23,[2]Отчет!$D$10:$X$262,12,0)</f>
        <v>#N/A</v>
      </c>
      <c r="AD23" s="34" t="e">
        <f t="shared" si="0"/>
        <v>#N/A</v>
      </c>
      <c r="AE23" s="34"/>
    </row>
    <row r="24" spans="1:31" s="33" customFormat="1" ht="35.25" customHeight="1" x14ac:dyDescent="0.2">
      <c r="A24" s="20">
        <f t="shared" si="3"/>
        <v>16</v>
      </c>
      <c r="B24" s="21" t="s">
        <v>63</v>
      </c>
      <c r="C24" s="22" t="s">
        <v>64</v>
      </c>
      <c r="D24" s="23" t="s">
        <v>98</v>
      </c>
      <c r="E24" s="176">
        <v>1</v>
      </c>
      <c r="F24" s="23"/>
      <c r="G24" s="24" t="s">
        <v>34</v>
      </c>
      <c r="H24" s="24">
        <v>0.4</v>
      </c>
      <c r="I24" s="20" t="s">
        <v>99</v>
      </c>
      <c r="J24" s="25">
        <v>1</v>
      </c>
      <c r="K24" s="26" t="s">
        <v>36</v>
      </c>
      <c r="L24" s="27">
        <v>368169</v>
      </c>
      <c r="M24" s="27">
        <v>371040</v>
      </c>
      <c r="N24" s="27"/>
      <c r="O24" s="27">
        <f t="shared" si="1"/>
        <v>2871</v>
      </c>
      <c r="P24" s="28">
        <v>89</v>
      </c>
      <c r="Q24" s="28"/>
      <c r="R24" s="27">
        <f t="shared" si="2"/>
        <v>2960</v>
      </c>
      <c r="S24" s="35" t="s">
        <v>85</v>
      </c>
      <c r="T24" s="30">
        <v>9081023003051</v>
      </c>
      <c r="U24" s="30" t="s">
        <v>38</v>
      </c>
      <c r="V24" s="30"/>
      <c r="W24" s="31"/>
      <c r="X24" s="32"/>
      <c r="Y24" s="33" t="s">
        <v>47</v>
      </c>
      <c r="Z24" s="33" t="s">
        <v>40</v>
      </c>
      <c r="AA24" s="34" t="s">
        <v>45</v>
      </c>
      <c r="AB24" s="34"/>
      <c r="AC24" s="34" t="e">
        <f>VLOOKUP(T24,[2]Отчет!$D$10:$X$262,12,0)</f>
        <v>#N/A</v>
      </c>
      <c r="AD24" s="34" t="e">
        <f t="shared" si="0"/>
        <v>#N/A</v>
      </c>
      <c r="AE24" s="34"/>
    </row>
    <row r="25" spans="1:31" s="33" customFormat="1" ht="26.25" customHeight="1" x14ac:dyDescent="0.2">
      <c r="A25" s="20">
        <f t="shared" si="3"/>
        <v>17</v>
      </c>
      <c r="B25" s="21">
        <v>99898099</v>
      </c>
      <c r="C25" s="23" t="s">
        <v>100</v>
      </c>
      <c r="D25" s="23" t="s">
        <v>101</v>
      </c>
      <c r="E25" s="23"/>
      <c r="F25" s="176">
        <v>1</v>
      </c>
      <c r="G25" s="24" t="s">
        <v>45</v>
      </c>
      <c r="H25" s="24">
        <v>0.4</v>
      </c>
      <c r="I25" s="20" t="s">
        <v>102</v>
      </c>
      <c r="J25" s="25">
        <v>1</v>
      </c>
      <c r="K25" s="26" t="s">
        <v>36</v>
      </c>
      <c r="L25" s="27">
        <v>60191</v>
      </c>
      <c r="M25" s="27">
        <v>60631</v>
      </c>
      <c r="N25" s="27"/>
      <c r="O25" s="27">
        <f t="shared" si="1"/>
        <v>440</v>
      </c>
      <c r="P25" s="28"/>
      <c r="Q25" s="28"/>
      <c r="R25" s="27">
        <f t="shared" si="2"/>
        <v>440</v>
      </c>
      <c r="S25" s="35" t="s">
        <v>103</v>
      </c>
      <c r="T25" s="30">
        <v>747871108145221</v>
      </c>
      <c r="U25" s="30" t="s">
        <v>104</v>
      </c>
      <c r="V25" s="30"/>
      <c r="W25" s="31"/>
      <c r="X25" s="32"/>
      <c r="Y25" s="33" t="s">
        <v>47</v>
      </c>
      <c r="Z25" s="33" t="s">
        <v>105</v>
      </c>
      <c r="AA25" s="34" t="s">
        <v>45</v>
      </c>
      <c r="AB25" s="34"/>
      <c r="AC25" s="34" t="e">
        <f>VLOOKUP(T25,[2]Отчет!$D$10:$X$262,12,0)</f>
        <v>#N/A</v>
      </c>
      <c r="AD25" s="34" t="e">
        <f t="shared" si="0"/>
        <v>#N/A</v>
      </c>
      <c r="AE25" s="34"/>
    </row>
    <row r="26" spans="1:31" s="33" customFormat="1" ht="34.5" customHeight="1" x14ac:dyDescent="0.2">
      <c r="A26" s="46">
        <v>18</v>
      </c>
      <c r="B26" s="47" t="s">
        <v>106</v>
      </c>
      <c r="C26" s="48" t="s">
        <v>107</v>
      </c>
      <c r="D26" s="49" t="s">
        <v>108</v>
      </c>
      <c r="E26" s="177">
        <v>1</v>
      </c>
      <c r="F26" s="49"/>
      <c r="G26" s="50" t="s">
        <v>34</v>
      </c>
      <c r="H26" s="50">
        <v>0.4</v>
      </c>
      <c r="I26" s="51" t="s">
        <v>109</v>
      </c>
      <c r="J26" s="25">
        <v>50</v>
      </c>
      <c r="K26" s="26" t="s">
        <v>36</v>
      </c>
      <c r="L26" s="27">
        <v>946</v>
      </c>
      <c r="M26" s="27">
        <v>1106</v>
      </c>
      <c r="N26" s="27"/>
      <c r="O26" s="27">
        <f t="shared" si="1"/>
        <v>8000</v>
      </c>
      <c r="P26" s="28">
        <v>10</v>
      </c>
      <c r="Q26" s="28">
        <v>292</v>
      </c>
      <c r="R26" s="27">
        <f t="shared" si="2"/>
        <v>8302</v>
      </c>
      <c r="S26" s="35" t="s">
        <v>103</v>
      </c>
      <c r="T26" s="30"/>
      <c r="U26" s="30"/>
      <c r="V26" s="30"/>
      <c r="W26" s="31"/>
      <c r="X26" s="32"/>
      <c r="Y26" s="33" t="s">
        <v>47</v>
      </c>
      <c r="Z26" s="33" t="s">
        <v>40</v>
      </c>
      <c r="AA26" s="34"/>
      <c r="AB26" s="34"/>
      <c r="AC26" s="34"/>
      <c r="AD26" s="34"/>
      <c r="AE26" s="34"/>
    </row>
    <row r="27" spans="1:31" s="33" customFormat="1" ht="33" customHeight="1" x14ac:dyDescent="0.2">
      <c r="A27" s="20">
        <v>19</v>
      </c>
      <c r="B27" s="21" t="s">
        <v>110</v>
      </c>
      <c r="C27" s="22" t="s">
        <v>111</v>
      </c>
      <c r="D27" s="23" t="s">
        <v>112</v>
      </c>
      <c r="E27" s="176">
        <v>1</v>
      </c>
      <c r="F27" s="23"/>
      <c r="G27" s="24" t="s">
        <v>34</v>
      </c>
      <c r="H27" s="24">
        <v>10</v>
      </c>
      <c r="I27" s="24" t="s">
        <v>113</v>
      </c>
      <c r="J27" s="25">
        <v>1500</v>
      </c>
      <c r="K27" s="26" t="s">
        <v>36</v>
      </c>
      <c r="L27" s="27">
        <v>371.33</v>
      </c>
      <c r="M27" s="27">
        <v>371.33</v>
      </c>
      <c r="N27" s="27"/>
      <c r="O27" s="27">
        <f t="shared" si="1"/>
        <v>0</v>
      </c>
      <c r="P27" s="28"/>
      <c r="Q27" s="28"/>
      <c r="R27" s="27">
        <f t="shared" si="2"/>
        <v>0</v>
      </c>
      <c r="S27" s="35" t="s">
        <v>114</v>
      </c>
      <c r="T27" s="30">
        <v>3006742</v>
      </c>
      <c r="U27" s="30" t="s">
        <v>38</v>
      </c>
      <c r="V27" s="30"/>
      <c r="W27" s="31"/>
      <c r="X27" s="32"/>
      <c r="Y27" s="33" t="s">
        <v>39</v>
      </c>
      <c r="Z27" s="33" t="s">
        <v>40</v>
      </c>
      <c r="AA27" s="34" t="s">
        <v>41</v>
      </c>
      <c r="AB27" s="34"/>
      <c r="AC27" s="34" t="e">
        <f>VLOOKUP(T27,[2]Отчет!$D$10:$X$262,12,0)</f>
        <v>#N/A</v>
      </c>
      <c r="AD27" s="34" t="e">
        <f t="shared" ref="AD27:AD67" si="4">AC27-M27</f>
        <v>#N/A</v>
      </c>
      <c r="AE27" s="34"/>
    </row>
    <row r="28" spans="1:31" s="33" customFormat="1" ht="35.25" customHeight="1" x14ac:dyDescent="0.2">
      <c r="A28" s="51">
        <f t="shared" si="3"/>
        <v>20</v>
      </c>
      <c r="B28" s="25" t="s">
        <v>115</v>
      </c>
      <c r="C28" s="52" t="s">
        <v>116</v>
      </c>
      <c r="D28" s="53" t="s">
        <v>117</v>
      </c>
      <c r="E28" s="178">
        <v>1</v>
      </c>
      <c r="F28" s="53"/>
      <c r="G28" s="50" t="s">
        <v>34</v>
      </c>
      <c r="H28" s="50">
        <v>10</v>
      </c>
      <c r="I28" s="51" t="s">
        <v>118</v>
      </c>
      <c r="J28" s="25">
        <v>120</v>
      </c>
      <c r="K28" s="26" t="s">
        <v>36</v>
      </c>
      <c r="L28" s="27">
        <v>34569</v>
      </c>
      <c r="M28" s="27">
        <v>35554</v>
      </c>
      <c r="N28" s="27"/>
      <c r="O28" s="27">
        <f t="shared" si="1"/>
        <v>118200</v>
      </c>
      <c r="P28" s="28"/>
      <c r="Q28" s="28"/>
      <c r="R28" s="27">
        <f t="shared" si="2"/>
        <v>118200</v>
      </c>
      <c r="S28" s="54" t="s">
        <v>119</v>
      </c>
      <c r="T28" s="30">
        <v>5075070</v>
      </c>
      <c r="U28" s="30" t="s">
        <v>120</v>
      </c>
      <c r="V28" s="30"/>
      <c r="W28" s="31"/>
      <c r="X28" s="32"/>
      <c r="Y28" s="33" t="s">
        <v>47</v>
      </c>
      <c r="Z28" s="33" t="s">
        <v>121</v>
      </c>
      <c r="AA28" s="34" t="s">
        <v>41</v>
      </c>
      <c r="AB28" s="34"/>
      <c r="AC28" s="34" t="e">
        <f>VLOOKUP(T28,[2]Отчет!$D$10:$X$262,12,0)</f>
        <v>#N/A</v>
      </c>
      <c r="AD28" s="34" t="e">
        <f t="shared" si="4"/>
        <v>#N/A</v>
      </c>
      <c r="AE28" s="34"/>
    </row>
    <row r="29" spans="1:31" s="33" customFormat="1" ht="59.25" customHeight="1" x14ac:dyDescent="0.2">
      <c r="A29" s="51">
        <f t="shared" si="3"/>
        <v>21</v>
      </c>
      <c r="B29" s="25">
        <v>199701940</v>
      </c>
      <c r="C29" s="52" t="s">
        <v>122</v>
      </c>
      <c r="D29" s="53" t="s">
        <v>123</v>
      </c>
      <c r="E29" s="178">
        <v>1</v>
      </c>
      <c r="F29" s="53"/>
      <c r="G29" s="50" t="s">
        <v>34</v>
      </c>
      <c r="H29" s="50">
        <v>10</v>
      </c>
      <c r="I29" s="51" t="s">
        <v>124</v>
      </c>
      <c r="J29" s="25">
        <v>2000</v>
      </c>
      <c r="K29" s="26" t="s">
        <v>36</v>
      </c>
      <c r="L29" s="27">
        <v>2396</v>
      </c>
      <c r="M29" s="27">
        <v>2396</v>
      </c>
      <c r="N29" s="27"/>
      <c r="O29" s="27">
        <f t="shared" si="1"/>
        <v>0</v>
      </c>
      <c r="P29" s="28"/>
      <c r="Q29" s="28"/>
      <c r="R29" s="27">
        <f t="shared" si="2"/>
        <v>0</v>
      </c>
      <c r="S29" s="54" t="s">
        <v>119</v>
      </c>
      <c r="T29" s="30">
        <v>1188457</v>
      </c>
      <c r="U29" s="30" t="s">
        <v>125</v>
      </c>
      <c r="V29" s="30"/>
      <c r="W29" s="31"/>
      <c r="X29" s="32"/>
      <c r="Y29" s="33" t="s">
        <v>39</v>
      </c>
      <c r="Z29" s="33" t="s">
        <v>40</v>
      </c>
      <c r="AA29" s="34" t="s">
        <v>41</v>
      </c>
      <c r="AB29" s="34"/>
      <c r="AC29" s="34" t="e">
        <f>VLOOKUP(T29,[2]Отчет!$D$10:$X$262,12,0)</f>
        <v>#N/A</v>
      </c>
      <c r="AD29" s="34" t="e">
        <f t="shared" si="4"/>
        <v>#N/A</v>
      </c>
      <c r="AE29" s="34"/>
    </row>
    <row r="30" spans="1:31" s="33" customFormat="1" ht="45" x14ac:dyDescent="0.2">
      <c r="A30" s="51">
        <f t="shared" si="3"/>
        <v>22</v>
      </c>
      <c r="B30" s="25" t="s">
        <v>126</v>
      </c>
      <c r="C30" s="52" t="s">
        <v>127</v>
      </c>
      <c r="D30" s="53" t="s">
        <v>128</v>
      </c>
      <c r="E30" s="178">
        <v>1</v>
      </c>
      <c r="F30" s="53"/>
      <c r="G30" s="50" t="s">
        <v>34</v>
      </c>
      <c r="H30" s="50">
        <v>10</v>
      </c>
      <c r="I30" s="51" t="s">
        <v>129</v>
      </c>
      <c r="J30" s="25">
        <v>2000</v>
      </c>
      <c r="K30" s="26" t="s">
        <v>36</v>
      </c>
      <c r="L30" s="27">
        <v>416.29</v>
      </c>
      <c r="M30" s="27">
        <v>416.29</v>
      </c>
      <c r="N30" s="27"/>
      <c r="O30" s="27">
        <f t="shared" si="1"/>
        <v>0</v>
      </c>
      <c r="P30" s="28"/>
      <c r="Q30" s="28"/>
      <c r="R30" s="27">
        <f t="shared" si="2"/>
        <v>0</v>
      </c>
      <c r="S30" s="54" t="s">
        <v>119</v>
      </c>
      <c r="T30" s="30">
        <v>5053042</v>
      </c>
      <c r="U30" s="30" t="s">
        <v>130</v>
      </c>
      <c r="V30" s="30"/>
      <c r="W30" s="31"/>
      <c r="X30" s="32"/>
      <c r="Y30" s="33" t="s">
        <v>131</v>
      </c>
      <c r="Z30" s="55" t="s">
        <v>132</v>
      </c>
      <c r="AA30" s="34" t="s">
        <v>41</v>
      </c>
      <c r="AB30" s="34"/>
      <c r="AC30" s="34" t="e">
        <f>VLOOKUP(T30,[2]Отчет!$D$10:$X$262,12,0)</f>
        <v>#N/A</v>
      </c>
      <c r="AD30" s="34" t="e">
        <f t="shared" si="4"/>
        <v>#N/A</v>
      </c>
      <c r="AE30" s="34"/>
    </row>
    <row r="31" spans="1:31" s="33" customFormat="1" ht="45" x14ac:dyDescent="0.2">
      <c r="A31" s="51">
        <f t="shared" si="3"/>
        <v>23</v>
      </c>
      <c r="B31" s="25" t="s">
        <v>133</v>
      </c>
      <c r="C31" s="52" t="s">
        <v>134</v>
      </c>
      <c r="D31" s="53" t="s">
        <v>135</v>
      </c>
      <c r="E31" s="178">
        <v>1</v>
      </c>
      <c r="F31" s="53"/>
      <c r="G31" s="50" t="s">
        <v>34</v>
      </c>
      <c r="H31" s="50">
        <v>10</v>
      </c>
      <c r="I31" s="51" t="s">
        <v>136</v>
      </c>
      <c r="J31" s="25">
        <v>50</v>
      </c>
      <c r="K31" s="26" t="s">
        <v>36</v>
      </c>
      <c r="L31" s="27">
        <v>39203.800000000003</v>
      </c>
      <c r="M31" s="27">
        <v>39685.1</v>
      </c>
      <c r="N31" s="27"/>
      <c r="O31" s="27">
        <f t="shared" si="1"/>
        <v>24065</v>
      </c>
      <c r="P31" s="28">
        <v>2</v>
      </c>
      <c r="Q31" s="28">
        <v>499</v>
      </c>
      <c r="R31" s="27">
        <f t="shared" si="2"/>
        <v>24566</v>
      </c>
      <c r="S31" s="54" t="s">
        <v>119</v>
      </c>
      <c r="T31" s="30">
        <v>5013726</v>
      </c>
      <c r="U31" s="30" t="s">
        <v>38</v>
      </c>
      <c r="V31" s="30"/>
      <c r="W31" s="31"/>
      <c r="X31" s="32"/>
      <c r="Y31" s="33" t="s">
        <v>47</v>
      </c>
      <c r="Z31" s="33" t="s">
        <v>40</v>
      </c>
      <c r="AA31" s="34" t="s">
        <v>41</v>
      </c>
      <c r="AB31" s="34"/>
      <c r="AC31" s="34" t="e">
        <f>VLOOKUP(T31,[2]Отчет!$D$10:$X$262,12,0)</f>
        <v>#N/A</v>
      </c>
      <c r="AD31" s="34" t="e">
        <f t="shared" si="4"/>
        <v>#N/A</v>
      </c>
      <c r="AE31" s="34"/>
    </row>
    <row r="32" spans="1:31" s="58" customFormat="1" ht="77.25" customHeight="1" x14ac:dyDescent="0.2">
      <c r="A32" s="51">
        <f t="shared" si="3"/>
        <v>24</v>
      </c>
      <c r="B32" s="25" t="s">
        <v>133</v>
      </c>
      <c r="C32" s="52" t="s">
        <v>134</v>
      </c>
      <c r="D32" s="53" t="s">
        <v>137</v>
      </c>
      <c r="E32" s="178">
        <v>1</v>
      </c>
      <c r="F32" s="53"/>
      <c r="G32" s="50" t="s">
        <v>34</v>
      </c>
      <c r="H32" s="50">
        <v>0.4</v>
      </c>
      <c r="I32" s="51">
        <v>5083683</v>
      </c>
      <c r="J32" s="25">
        <v>200</v>
      </c>
      <c r="K32" s="26" t="s">
        <v>36</v>
      </c>
      <c r="L32" s="27">
        <v>412.9</v>
      </c>
      <c r="M32" s="27">
        <v>751.8</v>
      </c>
      <c r="N32" s="27"/>
      <c r="O32" s="27">
        <f t="shared" si="1"/>
        <v>67780</v>
      </c>
      <c r="P32" s="28">
        <v>192</v>
      </c>
      <c r="Q32" s="28">
        <v>904</v>
      </c>
      <c r="R32" s="27">
        <f t="shared" si="2"/>
        <v>68876</v>
      </c>
      <c r="S32" s="54" t="s">
        <v>119</v>
      </c>
      <c r="T32" s="30">
        <v>5083683</v>
      </c>
      <c r="U32" s="56" t="s">
        <v>38</v>
      </c>
      <c r="V32" s="30"/>
      <c r="W32" s="31"/>
      <c r="X32" s="57"/>
      <c r="Y32" s="58" t="s">
        <v>47</v>
      </c>
      <c r="Z32" s="58" t="s">
        <v>40</v>
      </c>
      <c r="AA32" s="59" t="s">
        <v>41</v>
      </c>
      <c r="AB32" s="34"/>
      <c r="AC32" s="34" t="e">
        <f>VLOOKUP(T32,[2]Отчет!$D$10:$X$262,12,0)</f>
        <v>#N/A</v>
      </c>
      <c r="AD32" s="34" t="e">
        <f t="shared" si="4"/>
        <v>#N/A</v>
      </c>
      <c r="AE32" s="59"/>
    </row>
    <row r="33" spans="1:31" s="33" customFormat="1" ht="45" x14ac:dyDescent="0.2">
      <c r="A33" s="51">
        <f t="shared" si="3"/>
        <v>25</v>
      </c>
      <c r="B33" s="25" t="s">
        <v>133</v>
      </c>
      <c r="C33" s="52" t="s">
        <v>134</v>
      </c>
      <c r="D33" s="53" t="s">
        <v>138</v>
      </c>
      <c r="E33" s="178">
        <v>1</v>
      </c>
      <c r="F33" s="53"/>
      <c r="G33" s="50" t="s">
        <v>34</v>
      </c>
      <c r="H33" s="50">
        <v>0.4</v>
      </c>
      <c r="I33" s="51" t="s">
        <v>139</v>
      </c>
      <c r="J33" s="25">
        <v>1</v>
      </c>
      <c r="K33" s="26" t="s">
        <v>36</v>
      </c>
      <c r="L33" s="27">
        <v>210074.5</v>
      </c>
      <c r="M33" s="27">
        <v>210504.3</v>
      </c>
      <c r="N33" s="27"/>
      <c r="O33" s="27">
        <f t="shared" si="1"/>
        <v>430</v>
      </c>
      <c r="P33" s="28"/>
      <c r="Q33" s="28"/>
      <c r="R33" s="27">
        <f t="shared" si="2"/>
        <v>430</v>
      </c>
      <c r="S33" s="54" t="s">
        <v>119</v>
      </c>
      <c r="T33" s="30">
        <v>9131059005372</v>
      </c>
      <c r="U33" s="30" t="s">
        <v>38</v>
      </c>
      <c r="V33" s="30"/>
      <c r="W33" s="31"/>
      <c r="X33" s="32"/>
      <c r="Y33" s="33" t="s">
        <v>47</v>
      </c>
      <c r="Z33" s="33" t="s">
        <v>40</v>
      </c>
      <c r="AA33" s="34" t="s">
        <v>41</v>
      </c>
      <c r="AB33" s="34"/>
      <c r="AC33" s="34" t="e">
        <f>VLOOKUP(T33,[2]Отчет!$D$10:$X$262,12,0)</f>
        <v>#N/A</v>
      </c>
      <c r="AD33" s="34" t="e">
        <f t="shared" si="4"/>
        <v>#N/A</v>
      </c>
      <c r="AE33" s="34"/>
    </row>
    <row r="34" spans="1:31" s="33" customFormat="1" ht="30" x14ac:dyDescent="0.2">
      <c r="A34" s="51">
        <f t="shared" si="3"/>
        <v>26</v>
      </c>
      <c r="B34" s="25" t="s">
        <v>140</v>
      </c>
      <c r="C34" s="52" t="s">
        <v>141</v>
      </c>
      <c r="D34" s="53" t="s">
        <v>142</v>
      </c>
      <c r="E34" s="178">
        <v>1</v>
      </c>
      <c r="F34" s="53"/>
      <c r="G34" s="50" t="s">
        <v>34</v>
      </c>
      <c r="H34" s="50">
        <v>0.4</v>
      </c>
      <c r="I34" s="51">
        <v>110170949</v>
      </c>
      <c r="J34" s="25">
        <v>1</v>
      </c>
      <c r="K34" s="26" t="s">
        <v>36</v>
      </c>
      <c r="L34" s="27">
        <v>300715.23800000001</v>
      </c>
      <c r="M34" s="27">
        <v>307039.10100000002</v>
      </c>
      <c r="N34" s="27"/>
      <c r="O34" s="27">
        <f t="shared" si="1"/>
        <v>6324</v>
      </c>
      <c r="P34" s="28">
        <v>30</v>
      </c>
      <c r="Q34" s="28"/>
      <c r="R34" s="27">
        <f t="shared" si="2"/>
        <v>6354</v>
      </c>
      <c r="S34" s="54" t="s">
        <v>119</v>
      </c>
      <c r="T34" s="30">
        <v>110170949</v>
      </c>
      <c r="U34" s="30" t="s">
        <v>125</v>
      </c>
      <c r="V34" s="30"/>
      <c r="W34" s="31"/>
      <c r="X34" s="32"/>
      <c r="Y34" s="33" t="s">
        <v>47</v>
      </c>
      <c r="Z34" s="33" t="s">
        <v>132</v>
      </c>
      <c r="AA34" s="34" t="s">
        <v>45</v>
      </c>
      <c r="AB34" s="34"/>
      <c r="AC34" s="34" t="e">
        <f>VLOOKUP(T34,[2]Отчет!$D$10:$X$262,12,0)</f>
        <v>#N/A</v>
      </c>
      <c r="AD34" s="34" t="e">
        <f t="shared" si="4"/>
        <v>#N/A</v>
      </c>
      <c r="AE34" s="34"/>
    </row>
    <row r="35" spans="1:31" s="33" customFormat="1" ht="45" x14ac:dyDescent="0.2">
      <c r="A35" s="51">
        <f t="shared" si="3"/>
        <v>27</v>
      </c>
      <c r="B35" s="25" t="s">
        <v>143</v>
      </c>
      <c r="C35" s="52" t="s">
        <v>144</v>
      </c>
      <c r="D35" s="53" t="s">
        <v>145</v>
      </c>
      <c r="E35" s="178">
        <v>1</v>
      </c>
      <c r="F35" s="53"/>
      <c r="G35" s="50" t="s">
        <v>34</v>
      </c>
      <c r="H35" s="50">
        <v>0.4</v>
      </c>
      <c r="I35" s="51" t="s">
        <v>146</v>
      </c>
      <c r="J35" s="25">
        <v>30</v>
      </c>
      <c r="K35" s="26" t="s">
        <v>36</v>
      </c>
      <c r="L35" s="27">
        <v>35704.400000000001</v>
      </c>
      <c r="M35" s="27">
        <v>36100.199999999997</v>
      </c>
      <c r="N35" s="27"/>
      <c r="O35" s="27">
        <f t="shared" si="1"/>
        <v>11874</v>
      </c>
      <c r="P35" s="28"/>
      <c r="Q35" s="28"/>
      <c r="R35" s="27">
        <f t="shared" si="2"/>
        <v>11874</v>
      </c>
      <c r="S35" s="54" t="s">
        <v>119</v>
      </c>
      <c r="T35" s="30">
        <v>9072030011484</v>
      </c>
      <c r="U35" s="30" t="s">
        <v>38</v>
      </c>
      <c r="V35" s="30"/>
      <c r="W35" s="31"/>
      <c r="X35" s="32"/>
      <c r="Y35" s="33" t="s">
        <v>47</v>
      </c>
      <c r="Z35" s="33" t="s">
        <v>40</v>
      </c>
      <c r="AA35" s="34" t="s">
        <v>45</v>
      </c>
      <c r="AB35" s="34"/>
      <c r="AC35" s="34" t="e">
        <f>VLOOKUP(T35,[2]Отчет!$D$10:$X$262,12,0)</f>
        <v>#N/A</v>
      </c>
      <c r="AD35" s="34" t="e">
        <f t="shared" si="4"/>
        <v>#N/A</v>
      </c>
      <c r="AE35" s="34"/>
    </row>
    <row r="36" spans="1:31" s="33" customFormat="1" ht="30" x14ac:dyDescent="0.2">
      <c r="A36" s="51">
        <f t="shared" si="3"/>
        <v>28</v>
      </c>
      <c r="B36" s="25" t="s">
        <v>147</v>
      </c>
      <c r="C36" s="52" t="s">
        <v>148</v>
      </c>
      <c r="D36" s="53" t="s">
        <v>149</v>
      </c>
      <c r="E36" s="53"/>
      <c r="F36" s="178">
        <v>1</v>
      </c>
      <c r="G36" s="50" t="s">
        <v>45</v>
      </c>
      <c r="H36" s="50">
        <v>0.4</v>
      </c>
      <c r="I36" s="51" t="s">
        <v>150</v>
      </c>
      <c r="J36" s="25">
        <v>1</v>
      </c>
      <c r="K36" s="26" t="s">
        <v>36</v>
      </c>
      <c r="L36" s="27">
        <v>341845.7</v>
      </c>
      <c r="M36" s="27">
        <v>347533.5</v>
      </c>
      <c r="N36" s="27"/>
      <c r="O36" s="27">
        <f t="shared" si="1"/>
        <v>5688</v>
      </c>
      <c r="P36" s="28"/>
      <c r="Q36" s="28"/>
      <c r="R36" s="27">
        <f t="shared" si="2"/>
        <v>5688</v>
      </c>
      <c r="S36" s="54" t="s">
        <v>119</v>
      </c>
      <c r="T36" s="30">
        <v>9131062002954</v>
      </c>
      <c r="U36" s="30" t="s">
        <v>38</v>
      </c>
      <c r="V36" s="30"/>
      <c r="W36" s="31"/>
      <c r="X36" s="32"/>
      <c r="Y36" s="33" t="s">
        <v>47</v>
      </c>
      <c r="Z36" s="33" t="s">
        <v>48</v>
      </c>
      <c r="AA36" s="34" t="s">
        <v>45</v>
      </c>
      <c r="AB36" s="34"/>
      <c r="AC36" s="34" t="e">
        <f>VLOOKUP(T36,[2]Отчет!$D$10:$X$262,12,0)</f>
        <v>#N/A</v>
      </c>
      <c r="AD36" s="34" t="e">
        <f t="shared" si="4"/>
        <v>#N/A</v>
      </c>
      <c r="AE36" s="34"/>
    </row>
    <row r="37" spans="1:31" s="33" customFormat="1" ht="78" customHeight="1" x14ac:dyDescent="0.2">
      <c r="A37" s="20">
        <f t="shared" si="3"/>
        <v>29</v>
      </c>
      <c r="B37" s="21" t="s">
        <v>68</v>
      </c>
      <c r="C37" s="22" t="s">
        <v>69</v>
      </c>
      <c r="D37" s="23" t="s">
        <v>151</v>
      </c>
      <c r="E37" s="23" t="s">
        <v>314</v>
      </c>
      <c r="F37" s="23"/>
      <c r="G37" s="24" t="s">
        <v>34</v>
      </c>
      <c r="H37" s="24" t="s">
        <v>152</v>
      </c>
      <c r="I37" s="20" t="s">
        <v>153</v>
      </c>
      <c r="J37" s="25">
        <v>1</v>
      </c>
      <c r="K37" s="26" t="s">
        <v>36</v>
      </c>
      <c r="L37" s="27">
        <v>18770</v>
      </c>
      <c r="M37" s="27">
        <v>18900</v>
      </c>
      <c r="N37" s="27"/>
      <c r="O37" s="27">
        <f t="shared" si="1"/>
        <v>130</v>
      </c>
      <c r="P37" s="28"/>
      <c r="Q37" s="28"/>
      <c r="R37" s="27">
        <f t="shared" si="2"/>
        <v>130</v>
      </c>
      <c r="S37" s="35" t="s">
        <v>154</v>
      </c>
      <c r="T37" s="30">
        <v>712880407366613</v>
      </c>
      <c r="U37" s="30" t="s">
        <v>38</v>
      </c>
      <c r="V37" s="30"/>
      <c r="W37" s="31"/>
      <c r="X37" s="32"/>
      <c r="Y37" s="33" t="s">
        <v>47</v>
      </c>
      <c r="Z37" s="33" t="s">
        <v>40</v>
      </c>
      <c r="AA37" s="34" t="s">
        <v>45</v>
      </c>
      <c r="AB37" s="34"/>
      <c r="AC37" s="34" t="e">
        <f>VLOOKUP(T37,[2]Отчет!$D$10:$X$262,12,0)</f>
        <v>#N/A</v>
      </c>
      <c r="AD37" s="34" t="e">
        <f t="shared" si="4"/>
        <v>#N/A</v>
      </c>
      <c r="AE37" s="34"/>
    </row>
    <row r="38" spans="1:31" s="33" customFormat="1" ht="45" x14ac:dyDescent="0.2">
      <c r="A38" s="20">
        <f t="shared" si="3"/>
        <v>30</v>
      </c>
      <c r="B38" s="21" t="s">
        <v>155</v>
      </c>
      <c r="C38" s="22" t="s">
        <v>156</v>
      </c>
      <c r="D38" s="23" t="s">
        <v>157</v>
      </c>
      <c r="E38" s="176">
        <v>1</v>
      </c>
      <c r="F38" s="23"/>
      <c r="G38" s="24" t="s">
        <v>34</v>
      </c>
      <c r="H38" s="24">
        <v>0.4</v>
      </c>
      <c r="I38" s="20" t="s">
        <v>158</v>
      </c>
      <c r="J38" s="25">
        <v>10</v>
      </c>
      <c r="K38" s="26" t="s">
        <v>36</v>
      </c>
      <c r="L38" s="27">
        <v>90482</v>
      </c>
      <c r="M38" s="27">
        <v>91282</v>
      </c>
      <c r="N38" s="27"/>
      <c r="O38" s="27">
        <f t="shared" si="1"/>
        <v>8000</v>
      </c>
      <c r="P38" s="28">
        <v>28</v>
      </c>
      <c r="Q38" s="28">
        <v>3</v>
      </c>
      <c r="R38" s="27">
        <f t="shared" si="2"/>
        <v>8031</v>
      </c>
      <c r="S38" s="35" t="s">
        <v>154</v>
      </c>
      <c r="T38" s="30">
        <v>8656014001253</v>
      </c>
      <c r="U38" s="30" t="s">
        <v>38</v>
      </c>
      <c r="V38" s="30"/>
      <c r="W38" s="31"/>
      <c r="X38" s="32"/>
      <c r="Y38" s="33" t="s">
        <v>47</v>
      </c>
      <c r="Z38" s="33" t="s">
        <v>40</v>
      </c>
      <c r="AA38" s="34" t="s">
        <v>45</v>
      </c>
      <c r="AB38" s="34" t="s">
        <v>49</v>
      </c>
      <c r="AC38" s="34" t="e">
        <f>VLOOKUP(T38,[2]Отчет!$D$10:$X$262,12,0)</f>
        <v>#N/A</v>
      </c>
      <c r="AD38" s="34" t="e">
        <f t="shared" si="4"/>
        <v>#N/A</v>
      </c>
      <c r="AE38" s="34"/>
    </row>
    <row r="39" spans="1:31" s="33" customFormat="1" ht="33" customHeight="1" x14ac:dyDescent="0.2">
      <c r="A39" s="20">
        <f t="shared" si="3"/>
        <v>31</v>
      </c>
      <c r="B39" s="21">
        <v>199703804</v>
      </c>
      <c r="C39" s="22" t="s">
        <v>159</v>
      </c>
      <c r="D39" s="23" t="s">
        <v>160</v>
      </c>
      <c r="E39" s="176">
        <v>1</v>
      </c>
      <c r="F39" s="23"/>
      <c r="G39" s="24" t="s">
        <v>34</v>
      </c>
      <c r="H39" s="24">
        <v>0.4</v>
      </c>
      <c r="I39" s="20" t="s">
        <v>161</v>
      </c>
      <c r="J39" s="25">
        <v>10</v>
      </c>
      <c r="K39" s="26" t="s">
        <v>36</v>
      </c>
      <c r="L39" s="27">
        <v>65886.399999999994</v>
      </c>
      <c r="M39" s="27">
        <v>66099.399999999994</v>
      </c>
      <c r="N39" s="27"/>
      <c r="O39" s="27">
        <f t="shared" si="1"/>
        <v>2130</v>
      </c>
      <c r="P39" s="28">
        <v>22</v>
      </c>
      <c r="Q39" s="28"/>
      <c r="R39" s="27">
        <f t="shared" si="2"/>
        <v>2152</v>
      </c>
      <c r="S39" s="35" t="s">
        <v>154</v>
      </c>
      <c r="T39" s="30">
        <v>9072021000457</v>
      </c>
      <c r="U39" s="30" t="s">
        <v>38</v>
      </c>
      <c r="V39" s="30"/>
      <c r="W39" s="31"/>
      <c r="X39" s="32"/>
      <c r="Y39" s="33" t="s">
        <v>47</v>
      </c>
      <c r="Z39" s="33" t="s">
        <v>40</v>
      </c>
      <c r="AA39" s="34" t="s">
        <v>45</v>
      </c>
      <c r="AB39" s="34" t="s">
        <v>49</v>
      </c>
      <c r="AC39" s="34" t="e">
        <f>VLOOKUP(T39,[2]Отчет!$D$10:$X$262,12,0)</f>
        <v>#N/A</v>
      </c>
      <c r="AD39" s="34" t="e">
        <f t="shared" si="4"/>
        <v>#N/A</v>
      </c>
      <c r="AE39" s="34"/>
    </row>
    <row r="40" spans="1:31" s="33" customFormat="1" ht="45" x14ac:dyDescent="0.2">
      <c r="A40" s="20">
        <f t="shared" si="3"/>
        <v>32</v>
      </c>
      <c r="B40" s="21" t="s">
        <v>162</v>
      </c>
      <c r="C40" s="22" t="s">
        <v>163</v>
      </c>
      <c r="D40" s="23" t="s">
        <v>164</v>
      </c>
      <c r="E40" s="23"/>
      <c r="F40" s="176">
        <v>1</v>
      </c>
      <c r="G40" s="24" t="s">
        <v>45</v>
      </c>
      <c r="H40" s="24">
        <v>0.4</v>
      </c>
      <c r="I40" s="20" t="s">
        <v>165</v>
      </c>
      <c r="J40" s="25">
        <v>1</v>
      </c>
      <c r="K40" s="26" t="s">
        <v>36</v>
      </c>
      <c r="L40" s="27">
        <v>83270</v>
      </c>
      <c r="M40" s="27">
        <v>83680</v>
      </c>
      <c r="N40" s="27"/>
      <c r="O40" s="27">
        <f t="shared" si="1"/>
        <v>410</v>
      </c>
      <c r="P40" s="28">
        <v>13</v>
      </c>
      <c r="Q40" s="28"/>
      <c r="R40" s="27">
        <f t="shared" si="2"/>
        <v>423</v>
      </c>
      <c r="S40" s="35" t="s">
        <v>166</v>
      </c>
      <c r="T40" s="30">
        <v>2032</v>
      </c>
      <c r="U40" s="30" t="s">
        <v>38</v>
      </c>
      <c r="V40" s="30"/>
      <c r="W40" s="31"/>
      <c r="X40" s="32"/>
      <c r="Y40" s="33" t="s">
        <v>47</v>
      </c>
      <c r="Z40" s="33" t="s">
        <v>48</v>
      </c>
      <c r="AA40" s="34" t="s">
        <v>45</v>
      </c>
      <c r="AB40" s="34"/>
      <c r="AC40" s="34" t="e">
        <f>VLOOKUP(T40,[2]Отчет!$D$10:$X$262,12,0)</f>
        <v>#N/A</v>
      </c>
      <c r="AD40" s="34" t="e">
        <f t="shared" si="4"/>
        <v>#N/A</v>
      </c>
      <c r="AE40" s="34"/>
    </row>
    <row r="41" spans="1:31" s="33" customFormat="1" ht="30" x14ac:dyDescent="0.2">
      <c r="A41" s="20">
        <f t="shared" si="3"/>
        <v>33</v>
      </c>
      <c r="B41" s="21" t="s">
        <v>167</v>
      </c>
      <c r="C41" s="22" t="s">
        <v>168</v>
      </c>
      <c r="D41" s="23" t="s">
        <v>169</v>
      </c>
      <c r="E41" s="23"/>
      <c r="F41" s="176">
        <v>1</v>
      </c>
      <c r="G41" s="24" t="s">
        <v>45</v>
      </c>
      <c r="H41" s="24">
        <v>0.4</v>
      </c>
      <c r="I41" s="20" t="s">
        <v>170</v>
      </c>
      <c r="J41" s="25">
        <v>1</v>
      </c>
      <c r="K41" s="26" t="s">
        <v>36</v>
      </c>
      <c r="L41" s="27">
        <v>134705</v>
      </c>
      <c r="M41" s="27">
        <v>135934.6</v>
      </c>
      <c r="N41" s="27"/>
      <c r="O41" s="27">
        <f t="shared" si="1"/>
        <v>1230</v>
      </c>
      <c r="P41" s="28">
        <v>52</v>
      </c>
      <c r="Q41" s="28"/>
      <c r="R41" s="27">
        <f t="shared" si="2"/>
        <v>1282</v>
      </c>
      <c r="S41" s="35" t="s">
        <v>166</v>
      </c>
      <c r="T41" s="30">
        <v>4205618</v>
      </c>
      <c r="U41" s="30" t="s">
        <v>38</v>
      </c>
      <c r="V41" s="30"/>
      <c r="W41" s="31"/>
      <c r="X41" s="32"/>
      <c r="Y41" s="33" t="s">
        <v>47</v>
      </c>
      <c r="Z41" s="33" t="s">
        <v>48</v>
      </c>
      <c r="AA41" s="34" t="s">
        <v>45</v>
      </c>
      <c r="AB41" s="34" t="s">
        <v>49</v>
      </c>
      <c r="AC41" s="34" t="e">
        <f>VLOOKUP(T41,[2]Отчет!$D$10:$X$262,12,0)</f>
        <v>#N/A</v>
      </c>
      <c r="AD41" s="34" t="e">
        <f t="shared" si="4"/>
        <v>#N/A</v>
      </c>
      <c r="AE41" s="34"/>
    </row>
    <row r="42" spans="1:31" s="33" customFormat="1" ht="75" x14ac:dyDescent="0.2">
      <c r="A42" s="20">
        <f t="shared" si="3"/>
        <v>34</v>
      </c>
      <c r="B42" s="21" t="s">
        <v>171</v>
      </c>
      <c r="C42" s="22" t="s">
        <v>172</v>
      </c>
      <c r="D42" s="23" t="s">
        <v>173</v>
      </c>
      <c r="E42" s="23"/>
      <c r="F42" s="176">
        <v>1</v>
      </c>
      <c r="G42" s="24" t="s">
        <v>45</v>
      </c>
      <c r="H42" s="24">
        <v>0.4</v>
      </c>
      <c r="I42" s="20" t="s">
        <v>174</v>
      </c>
      <c r="J42" s="25">
        <v>1</v>
      </c>
      <c r="K42" s="26" t="s">
        <v>36</v>
      </c>
      <c r="L42" s="27">
        <v>11293</v>
      </c>
      <c r="M42" s="27">
        <v>11500</v>
      </c>
      <c r="N42" s="27"/>
      <c r="O42" s="27">
        <f t="shared" si="1"/>
        <v>207</v>
      </c>
      <c r="P42" s="28">
        <v>1</v>
      </c>
      <c r="Q42" s="28"/>
      <c r="R42" s="27">
        <f t="shared" si="2"/>
        <v>208</v>
      </c>
      <c r="S42" s="35" t="s">
        <v>166</v>
      </c>
      <c r="T42" s="30">
        <v>104609118</v>
      </c>
      <c r="U42" s="30" t="s">
        <v>38</v>
      </c>
      <c r="V42" s="30"/>
      <c r="W42" s="31"/>
      <c r="X42" s="32"/>
      <c r="Y42" s="33" t="s">
        <v>47</v>
      </c>
      <c r="Z42" s="33" t="s">
        <v>48</v>
      </c>
      <c r="AA42" s="34" t="s">
        <v>45</v>
      </c>
      <c r="AB42" s="34"/>
      <c r="AC42" s="34" t="e">
        <f>VLOOKUP(T42,[2]Отчет!$D$10:$X$262,12,0)</f>
        <v>#N/A</v>
      </c>
      <c r="AD42" s="34" t="e">
        <f t="shared" si="4"/>
        <v>#N/A</v>
      </c>
      <c r="AE42" s="34"/>
    </row>
    <row r="43" spans="1:31" s="33" customFormat="1" ht="45" x14ac:dyDescent="0.2">
      <c r="A43" s="20">
        <f t="shared" si="3"/>
        <v>35</v>
      </c>
      <c r="B43" s="21" t="s">
        <v>162</v>
      </c>
      <c r="C43" s="22" t="s">
        <v>163</v>
      </c>
      <c r="D43" s="23" t="s">
        <v>175</v>
      </c>
      <c r="E43" s="23"/>
      <c r="F43" s="176">
        <v>1</v>
      </c>
      <c r="G43" s="24" t="s">
        <v>45</v>
      </c>
      <c r="H43" s="24">
        <v>0.4</v>
      </c>
      <c r="I43" s="20" t="s">
        <v>176</v>
      </c>
      <c r="J43" s="25">
        <v>1</v>
      </c>
      <c r="K43" s="26" t="s">
        <v>36</v>
      </c>
      <c r="L43" s="27">
        <v>26360</v>
      </c>
      <c r="M43" s="27">
        <v>26960</v>
      </c>
      <c r="N43" s="27"/>
      <c r="O43" s="27">
        <f t="shared" si="1"/>
        <v>600</v>
      </c>
      <c r="P43" s="28">
        <v>8</v>
      </c>
      <c r="Q43" s="28"/>
      <c r="R43" s="27">
        <f t="shared" si="2"/>
        <v>608</v>
      </c>
      <c r="S43" s="60" t="s">
        <v>177</v>
      </c>
      <c r="T43" s="30">
        <v>121985</v>
      </c>
      <c r="U43" s="30" t="s">
        <v>38</v>
      </c>
      <c r="V43" s="30"/>
      <c r="W43" s="31"/>
      <c r="X43" s="32"/>
      <c r="Y43" s="33" t="s">
        <v>47</v>
      </c>
      <c r="Z43" s="33" t="s">
        <v>48</v>
      </c>
      <c r="AA43" s="34" t="s">
        <v>45</v>
      </c>
      <c r="AB43" s="34"/>
      <c r="AC43" s="34" t="e">
        <f>VLOOKUP(T43,[2]Отчет!$D$10:$X$262,12,0)</f>
        <v>#N/A</v>
      </c>
      <c r="AD43" s="34" t="e">
        <f t="shared" si="4"/>
        <v>#N/A</v>
      </c>
      <c r="AE43" s="34"/>
    </row>
    <row r="44" spans="1:31" s="33" customFormat="1" ht="30" x14ac:dyDescent="0.2">
      <c r="A44" s="20">
        <f t="shared" si="3"/>
        <v>36</v>
      </c>
      <c r="B44" s="21" t="s">
        <v>63</v>
      </c>
      <c r="C44" s="22" t="s">
        <v>64</v>
      </c>
      <c r="D44" s="23" t="s">
        <v>178</v>
      </c>
      <c r="E44" s="23"/>
      <c r="F44" s="176">
        <v>1</v>
      </c>
      <c r="G44" s="24" t="s">
        <v>45</v>
      </c>
      <c r="H44" s="24">
        <v>0.4</v>
      </c>
      <c r="I44" s="20" t="s">
        <v>179</v>
      </c>
      <c r="J44" s="25">
        <v>1</v>
      </c>
      <c r="K44" s="26" t="s">
        <v>36</v>
      </c>
      <c r="L44" s="27">
        <v>71498</v>
      </c>
      <c r="M44" s="27">
        <v>72419</v>
      </c>
      <c r="N44" s="27"/>
      <c r="O44" s="27">
        <f t="shared" si="1"/>
        <v>921</v>
      </c>
      <c r="P44" s="28"/>
      <c r="Q44" s="28"/>
      <c r="R44" s="27">
        <f t="shared" si="2"/>
        <v>921</v>
      </c>
      <c r="S44" s="60" t="s">
        <v>177</v>
      </c>
      <c r="T44" s="30">
        <v>7791029044047</v>
      </c>
      <c r="U44" s="30" t="s">
        <v>38</v>
      </c>
      <c r="V44" s="30"/>
      <c r="W44" s="31"/>
      <c r="X44" s="32"/>
      <c r="Y44" s="33" t="s">
        <v>47</v>
      </c>
      <c r="Z44" s="33" t="s">
        <v>48</v>
      </c>
      <c r="AA44" s="34" t="s">
        <v>45</v>
      </c>
      <c r="AB44" s="34"/>
      <c r="AC44" s="34" t="e">
        <f>VLOOKUP(T44,[2]Отчет!$D$10:$X$262,12,0)</f>
        <v>#N/A</v>
      </c>
      <c r="AD44" s="34" t="e">
        <f t="shared" si="4"/>
        <v>#N/A</v>
      </c>
      <c r="AE44" s="34"/>
    </row>
    <row r="45" spans="1:31" s="33" customFormat="1" ht="45" x14ac:dyDescent="0.2">
      <c r="A45" s="20">
        <f t="shared" si="3"/>
        <v>37</v>
      </c>
      <c r="B45" s="21">
        <v>9421</v>
      </c>
      <c r="C45" s="22" t="s">
        <v>180</v>
      </c>
      <c r="D45" s="23" t="s">
        <v>181</v>
      </c>
      <c r="E45" s="23"/>
      <c r="F45" s="176">
        <v>1</v>
      </c>
      <c r="G45" s="24" t="s">
        <v>45</v>
      </c>
      <c r="H45" s="24">
        <v>0.4</v>
      </c>
      <c r="I45" s="20" t="s">
        <v>182</v>
      </c>
      <c r="J45" s="25">
        <v>1</v>
      </c>
      <c r="K45" s="26" t="s">
        <v>36</v>
      </c>
      <c r="L45" s="27">
        <v>37386.400000000001</v>
      </c>
      <c r="M45" s="27">
        <v>37724.199999999997</v>
      </c>
      <c r="N45" s="27"/>
      <c r="O45" s="27">
        <f t="shared" si="1"/>
        <v>338</v>
      </c>
      <c r="P45" s="28">
        <v>1</v>
      </c>
      <c r="Q45" s="28"/>
      <c r="R45" s="27">
        <f t="shared" si="2"/>
        <v>339</v>
      </c>
      <c r="S45" s="60" t="s">
        <v>177</v>
      </c>
      <c r="T45" s="30">
        <v>7791029044045</v>
      </c>
      <c r="U45" s="30" t="s">
        <v>38</v>
      </c>
      <c r="V45" s="30"/>
      <c r="W45" s="31"/>
      <c r="X45" s="32"/>
      <c r="Y45" s="33" t="s">
        <v>47</v>
      </c>
      <c r="Z45" s="33" t="s">
        <v>48</v>
      </c>
      <c r="AA45" s="34" t="s">
        <v>45</v>
      </c>
      <c r="AB45" s="34" t="s">
        <v>49</v>
      </c>
      <c r="AC45" s="34" t="e">
        <f>VLOOKUP(T45,[2]Отчет!$D$10:$X$262,12,0)</f>
        <v>#N/A</v>
      </c>
      <c r="AD45" s="34" t="e">
        <f t="shared" si="4"/>
        <v>#N/A</v>
      </c>
      <c r="AE45" s="34"/>
    </row>
    <row r="46" spans="1:31" s="33" customFormat="1" ht="45" x14ac:dyDescent="0.2">
      <c r="A46" s="20">
        <f t="shared" si="3"/>
        <v>38</v>
      </c>
      <c r="B46" s="21">
        <v>4941</v>
      </c>
      <c r="C46" s="61" t="s">
        <v>77</v>
      </c>
      <c r="D46" s="23" t="s">
        <v>183</v>
      </c>
      <c r="E46" s="23"/>
      <c r="F46" s="176">
        <v>1</v>
      </c>
      <c r="G46" s="24" t="s">
        <v>45</v>
      </c>
      <c r="H46" s="24">
        <v>0.4</v>
      </c>
      <c r="I46" s="20" t="s">
        <v>89</v>
      </c>
      <c r="J46" s="25">
        <v>0.32</v>
      </c>
      <c r="K46" s="26" t="s">
        <v>90</v>
      </c>
      <c r="L46" s="27"/>
      <c r="M46" s="27"/>
      <c r="N46" s="28">
        <v>150</v>
      </c>
      <c r="O46" s="27">
        <f t="shared" si="1"/>
        <v>0</v>
      </c>
      <c r="P46" s="28"/>
      <c r="Q46" s="28"/>
      <c r="R46" s="27">
        <v>150</v>
      </c>
      <c r="S46" s="60" t="s">
        <v>61</v>
      </c>
      <c r="T46" s="30" t="s">
        <v>89</v>
      </c>
      <c r="U46" s="30" t="s">
        <v>38</v>
      </c>
      <c r="V46" s="30"/>
      <c r="W46" s="31"/>
      <c r="X46" s="32"/>
      <c r="Y46" s="33" t="s">
        <v>47</v>
      </c>
      <c r="Z46" s="33" t="s">
        <v>48</v>
      </c>
      <c r="AA46" s="34" t="s">
        <v>45</v>
      </c>
      <c r="AB46" s="34"/>
      <c r="AC46" s="34" t="e">
        <f>VLOOKUP(T46,[2]Отчет!$D$10:$X$262,12,0)</f>
        <v>#N/A</v>
      </c>
      <c r="AD46" s="34" t="e">
        <f t="shared" si="4"/>
        <v>#N/A</v>
      </c>
      <c r="AE46" s="34"/>
    </row>
    <row r="47" spans="1:31" s="33" customFormat="1" ht="45" x14ac:dyDescent="0.2">
      <c r="A47" s="20">
        <f t="shared" si="3"/>
        <v>39</v>
      </c>
      <c r="B47" s="21" t="s">
        <v>184</v>
      </c>
      <c r="C47" s="22" t="s">
        <v>185</v>
      </c>
      <c r="D47" s="23" t="s">
        <v>186</v>
      </c>
      <c r="E47" s="23"/>
      <c r="F47" s="176">
        <v>1</v>
      </c>
      <c r="G47" s="24" t="s">
        <v>45</v>
      </c>
      <c r="H47" s="24">
        <v>0.4</v>
      </c>
      <c r="I47" s="20" t="s">
        <v>187</v>
      </c>
      <c r="J47" s="25">
        <v>1</v>
      </c>
      <c r="K47" s="26" t="s">
        <v>36</v>
      </c>
      <c r="L47" s="27">
        <v>29791</v>
      </c>
      <c r="M47" s="27">
        <v>30421</v>
      </c>
      <c r="N47" s="27"/>
      <c r="O47" s="27">
        <f t="shared" si="1"/>
        <v>630</v>
      </c>
      <c r="P47" s="28"/>
      <c r="Q47" s="28"/>
      <c r="R47" s="27">
        <f t="shared" si="2"/>
        <v>630</v>
      </c>
      <c r="S47" s="35" t="s">
        <v>188</v>
      </c>
      <c r="T47" s="30">
        <v>141561</v>
      </c>
      <c r="U47" s="30" t="s">
        <v>38</v>
      </c>
      <c r="V47" s="30"/>
      <c r="W47" s="31"/>
      <c r="X47" s="32"/>
      <c r="Y47" s="33" t="s">
        <v>47</v>
      </c>
      <c r="Z47" s="33" t="s">
        <v>48</v>
      </c>
      <c r="AA47" s="34" t="s">
        <v>45</v>
      </c>
      <c r="AB47" s="34"/>
      <c r="AC47" s="34" t="e">
        <f>VLOOKUP(T47,[2]Отчет!$D$10:$X$262,12,0)</f>
        <v>#N/A</v>
      </c>
      <c r="AD47" s="34" t="e">
        <f t="shared" si="4"/>
        <v>#N/A</v>
      </c>
      <c r="AE47" s="34"/>
    </row>
    <row r="48" spans="1:31" s="33" customFormat="1" ht="30" x14ac:dyDescent="0.2">
      <c r="A48" s="20">
        <f t="shared" si="3"/>
        <v>40</v>
      </c>
      <c r="B48" s="21" t="s">
        <v>63</v>
      </c>
      <c r="C48" s="22" t="s">
        <v>64</v>
      </c>
      <c r="D48" s="23" t="s">
        <v>189</v>
      </c>
      <c r="E48" s="23"/>
      <c r="F48" s="176">
        <v>1</v>
      </c>
      <c r="G48" s="24" t="s">
        <v>45</v>
      </c>
      <c r="H48" s="24">
        <v>0.4</v>
      </c>
      <c r="I48" s="20" t="s">
        <v>190</v>
      </c>
      <c r="J48" s="25">
        <v>1</v>
      </c>
      <c r="K48" s="26" t="s">
        <v>36</v>
      </c>
      <c r="L48" s="27">
        <v>69827</v>
      </c>
      <c r="M48" s="27">
        <v>70394</v>
      </c>
      <c r="N48" s="27"/>
      <c r="O48" s="27">
        <f t="shared" si="1"/>
        <v>567</v>
      </c>
      <c r="P48" s="28">
        <v>8</v>
      </c>
      <c r="Q48" s="28"/>
      <c r="R48" s="27">
        <f t="shared" si="2"/>
        <v>575</v>
      </c>
      <c r="S48" s="35" t="s">
        <v>188</v>
      </c>
      <c r="T48" s="30">
        <v>789571109296484</v>
      </c>
      <c r="U48" s="30" t="s">
        <v>38</v>
      </c>
      <c r="V48" s="30"/>
      <c r="W48" s="31"/>
      <c r="X48" s="32"/>
      <c r="Y48" s="33" t="s">
        <v>47</v>
      </c>
      <c r="Z48" s="33" t="s">
        <v>48</v>
      </c>
      <c r="AA48" s="34" t="s">
        <v>45</v>
      </c>
      <c r="AB48" s="34"/>
      <c r="AC48" s="34" t="e">
        <f>VLOOKUP(T48,[2]Отчет!$D$10:$X$262,12,0)</f>
        <v>#N/A</v>
      </c>
      <c r="AD48" s="34" t="e">
        <f t="shared" si="4"/>
        <v>#N/A</v>
      </c>
      <c r="AE48" s="34"/>
    </row>
    <row r="49" spans="1:31" s="33" customFormat="1" ht="60" x14ac:dyDescent="0.2">
      <c r="A49" s="20">
        <f t="shared" si="3"/>
        <v>41</v>
      </c>
      <c r="B49" s="21" t="s">
        <v>191</v>
      </c>
      <c r="C49" s="22" t="s">
        <v>192</v>
      </c>
      <c r="D49" s="23" t="s">
        <v>193</v>
      </c>
      <c r="E49" s="23"/>
      <c r="F49" s="176">
        <v>1</v>
      </c>
      <c r="G49" s="24" t="s">
        <v>45</v>
      </c>
      <c r="H49" s="24">
        <v>0.4</v>
      </c>
      <c r="I49" s="20" t="s">
        <v>194</v>
      </c>
      <c r="J49" s="25">
        <v>1</v>
      </c>
      <c r="K49" s="26" t="s">
        <v>36</v>
      </c>
      <c r="L49" s="27">
        <v>71704</v>
      </c>
      <c r="M49" s="27">
        <v>72600</v>
      </c>
      <c r="N49" s="27"/>
      <c r="O49" s="27">
        <f t="shared" si="1"/>
        <v>896</v>
      </c>
      <c r="P49" s="28">
        <v>28</v>
      </c>
      <c r="Q49" s="28"/>
      <c r="R49" s="27">
        <f t="shared" si="2"/>
        <v>924</v>
      </c>
      <c r="S49" s="35" t="s">
        <v>188</v>
      </c>
      <c r="T49" s="30">
        <v>7789021012624</v>
      </c>
      <c r="U49" s="30" t="s">
        <v>38</v>
      </c>
      <c r="V49" s="30"/>
      <c r="W49" s="31"/>
      <c r="X49" s="32"/>
      <c r="Y49" s="33" t="s">
        <v>47</v>
      </c>
      <c r="Z49" s="33" t="s">
        <v>48</v>
      </c>
      <c r="AA49" s="34" t="s">
        <v>45</v>
      </c>
      <c r="AB49" s="34"/>
      <c r="AC49" s="34" t="e">
        <f>VLOOKUP(T49,[2]Отчет!$D$10:$X$262,12,0)</f>
        <v>#N/A</v>
      </c>
      <c r="AD49" s="34" t="e">
        <f t="shared" si="4"/>
        <v>#N/A</v>
      </c>
      <c r="AE49" s="34"/>
    </row>
    <row r="50" spans="1:31" s="33" customFormat="1" ht="30" x14ac:dyDescent="0.2">
      <c r="A50" s="20">
        <f t="shared" si="3"/>
        <v>42</v>
      </c>
      <c r="B50" s="21" t="s">
        <v>195</v>
      </c>
      <c r="C50" s="22" t="s">
        <v>196</v>
      </c>
      <c r="D50" s="23" t="s">
        <v>197</v>
      </c>
      <c r="E50" s="23"/>
      <c r="F50" s="176">
        <v>1</v>
      </c>
      <c r="G50" s="24" t="s">
        <v>45</v>
      </c>
      <c r="H50" s="24">
        <v>0.4</v>
      </c>
      <c r="I50" s="20" t="s">
        <v>198</v>
      </c>
      <c r="J50" s="25">
        <v>1</v>
      </c>
      <c r="K50" s="26" t="s">
        <v>36</v>
      </c>
      <c r="L50" s="27">
        <v>73132</v>
      </c>
      <c r="M50" s="27">
        <v>74034</v>
      </c>
      <c r="N50" s="27"/>
      <c r="O50" s="27">
        <f t="shared" si="1"/>
        <v>902</v>
      </c>
      <c r="P50" s="28">
        <v>11</v>
      </c>
      <c r="Q50" s="28"/>
      <c r="R50" s="27">
        <f t="shared" si="2"/>
        <v>913</v>
      </c>
      <c r="S50" s="35" t="s">
        <v>188</v>
      </c>
      <c r="T50" s="30">
        <v>7789026025555</v>
      </c>
      <c r="U50" s="30" t="s">
        <v>38</v>
      </c>
      <c r="V50" s="30"/>
      <c r="W50" s="31"/>
      <c r="X50" s="32"/>
      <c r="Y50" s="33" t="s">
        <v>47</v>
      </c>
      <c r="Z50" s="33" t="s">
        <v>48</v>
      </c>
      <c r="AA50" s="34" t="s">
        <v>45</v>
      </c>
      <c r="AB50" s="34" t="s">
        <v>49</v>
      </c>
      <c r="AC50" s="34" t="e">
        <f>VLOOKUP(T50,[2]Отчет!$D$10:$X$262,12,0)</f>
        <v>#N/A</v>
      </c>
      <c r="AD50" s="34" t="e">
        <f t="shared" si="4"/>
        <v>#N/A</v>
      </c>
      <c r="AE50" s="34"/>
    </row>
    <row r="51" spans="1:31" s="33" customFormat="1" ht="120" x14ac:dyDescent="0.2">
      <c r="A51" s="20">
        <f t="shared" si="3"/>
        <v>43</v>
      </c>
      <c r="B51" s="21" t="s">
        <v>199</v>
      </c>
      <c r="C51" s="22" t="s">
        <v>200</v>
      </c>
      <c r="D51" s="23" t="s">
        <v>201</v>
      </c>
      <c r="E51" s="176">
        <v>1</v>
      </c>
      <c r="F51" s="23"/>
      <c r="G51" s="24" t="s">
        <v>34</v>
      </c>
      <c r="H51" s="24">
        <v>10</v>
      </c>
      <c r="I51" s="20" t="s">
        <v>202</v>
      </c>
      <c r="J51" s="25">
        <v>1500</v>
      </c>
      <c r="K51" s="26" t="s">
        <v>36</v>
      </c>
      <c r="L51" s="27">
        <v>5088</v>
      </c>
      <c r="M51" s="27">
        <v>5108.2</v>
      </c>
      <c r="N51" s="27"/>
      <c r="O51" s="27">
        <f t="shared" si="1"/>
        <v>30300</v>
      </c>
      <c r="P51" s="28"/>
      <c r="Q51" s="28"/>
      <c r="R51" s="27">
        <f t="shared" si="2"/>
        <v>30300</v>
      </c>
      <c r="S51" s="35" t="s">
        <v>85</v>
      </c>
      <c r="T51" s="30">
        <v>5026941</v>
      </c>
      <c r="U51" s="30" t="s">
        <v>38</v>
      </c>
      <c r="V51" s="30"/>
      <c r="W51" s="31"/>
      <c r="X51" s="32"/>
      <c r="Y51" s="33" t="s">
        <v>39</v>
      </c>
      <c r="Z51" s="33" t="s">
        <v>40</v>
      </c>
      <c r="AA51" s="34" t="s">
        <v>41</v>
      </c>
      <c r="AB51" s="34"/>
      <c r="AC51" s="34" t="e">
        <f>VLOOKUP(T51,[2]Отчет!$D$10:$X$262,12,0)</f>
        <v>#N/A</v>
      </c>
      <c r="AD51" s="34" t="e">
        <f t="shared" si="4"/>
        <v>#N/A</v>
      </c>
      <c r="AE51" s="34"/>
    </row>
    <row r="52" spans="1:31" s="33" customFormat="1" ht="45" x14ac:dyDescent="0.2">
      <c r="A52" s="20">
        <f t="shared" si="3"/>
        <v>44</v>
      </c>
      <c r="B52" s="21" t="s">
        <v>162</v>
      </c>
      <c r="C52" s="22" t="s">
        <v>163</v>
      </c>
      <c r="D52" s="23" t="s">
        <v>203</v>
      </c>
      <c r="E52" s="23"/>
      <c r="F52" s="176">
        <v>1</v>
      </c>
      <c r="G52" s="24" t="s">
        <v>45</v>
      </c>
      <c r="H52" s="24">
        <v>0.4</v>
      </c>
      <c r="I52" s="20" t="s">
        <v>204</v>
      </c>
      <c r="J52" s="25">
        <v>1</v>
      </c>
      <c r="K52" s="26" t="s">
        <v>36</v>
      </c>
      <c r="L52" s="27">
        <v>19052.7</v>
      </c>
      <c r="M52" s="27">
        <v>19733.599999999999</v>
      </c>
      <c r="N52" s="27"/>
      <c r="O52" s="27">
        <f t="shared" si="1"/>
        <v>681</v>
      </c>
      <c r="P52" s="28"/>
      <c r="Q52" s="28"/>
      <c r="R52" s="27">
        <f t="shared" si="2"/>
        <v>681</v>
      </c>
      <c r="S52" s="62" t="s">
        <v>205</v>
      </c>
      <c r="T52" s="30">
        <v>7365</v>
      </c>
      <c r="U52" s="30" t="s">
        <v>38</v>
      </c>
      <c r="V52" s="30"/>
      <c r="W52" s="31"/>
      <c r="X52" s="32"/>
      <c r="Y52" s="33" t="s">
        <v>47</v>
      </c>
      <c r="Z52" s="33" t="s">
        <v>48</v>
      </c>
      <c r="AA52" s="34" t="s">
        <v>45</v>
      </c>
      <c r="AB52" s="34"/>
      <c r="AC52" s="34" t="e">
        <f>VLOOKUP(T52,[2]Отчет!$D$10:$X$262,12,0)</f>
        <v>#N/A</v>
      </c>
      <c r="AD52" s="34" t="e">
        <f t="shared" si="4"/>
        <v>#N/A</v>
      </c>
      <c r="AE52" s="34"/>
    </row>
    <row r="53" spans="1:31" s="33" customFormat="1" ht="30" x14ac:dyDescent="0.2">
      <c r="A53" s="20">
        <f t="shared" si="3"/>
        <v>45</v>
      </c>
      <c r="B53" s="21" t="s">
        <v>206</v>
      </c>
      <c r="C53" s="22" t="s">
        <v>207</v>
      </c>
      <c r="D53" s="23" t="s">
        <v>208</v>
      </c>
      <c r="E53" s="23"/>
      <c r="F53" s="176">
        <v>1</v>
      </c>
      <c r="G53" s="24" t="s">
        <v>45</v>
      </c>
      <c r="H53" s="24">
        <v>0.4</v>
      </c>
      <c r="I53" s="24" t="s">
        <v>209</v>
      </c>
      <c r="J53" s="25">
        <v>1</v>
      </c>
      <c r="K53" s="26" t="s">
        <v>36</v>
      </c>
      <c r="L53" s="27">
        <v>24241</v>
      </c>
      <c r="M53" s="27">
        <v>24996.5</v>
      </c>
      <c r="N53" s="27"/>
      <c r="O53" s="27">
        <f t="shared" si="1"/>
        <v>756</v>
      </c>
      <c r="P53" s="28"/>
      <c r="Q53" s="28"/>
      <c r="R53" s="27">
        <f t="shared" si="2"/>
        <v>756</v>
      </c>
      <c r="S53" s="62" t="s">
        <v>205</v>
      </c>
      <c r="T53" s="30">
        <v>148338</v>
      </c>
      <c r="U53" s="30" t="s">
        <v>38</v>
      </c>
      <c r="V53" s="30"/>
      <c r="W53" s="31"/>
      <c r="X53" s="32"/>
      <c r="Y53" s="33" t="s">
        <v>47</v>
      </c>
      <c r="Z53" s="33" t="s">
        <v>48</v>
      </c>
      <c r="AA53" s="34" t="s">
        <v>45</v>
      </c>
      <c r="AB53" s="34"/>
      <c r="AC53" s="34" t="e">
        <f>VLOOKUP(T53,[2]Отчет!$D$10:$X$262,12,0)</f>
        <v>#N/A</v>
      </c>
      <c r="AD53" s="34" t="e">
        <f t="shared" si="4"/>
        <v>#N/A</v>
      </c>
      <c r="AE53" s="34"/>
    </row>
    <row r="54" spans="1:31" s="33" customFormat="1" ht="30" x14ac:dyDescent="0.2">
      <c r="A54" s="20">
        <f t="shared" si="3"/>
        <v>46</v>
      </c>
      <c r="B54" s="21" t="s">
        <v>210</v>
      </c>
      <c r="C54" s="22" t="s">
        <v>211</v>
      </c>
      <c r="D54" s="23" t="s">
        <v>212</v>
      </c>
      <c r="E54" s="23"/>
      <c r="F54" s="176">
        <v>1</v>
      </c>
      <c r="G54" s="24" t="s">
        <v>45</v>
      </c>
      <c r="H54" s="24">
        <v>0.4</v>
      </c>
      <c r="I54" s="20" t="s">
        <v>213</v>
      </c>
      <c r="J54" s="25">
        <v>1</v>
      </c>
      <c r="K54" s="26" t="s">
        <v>36</v>
      </c>
      <c r="L54" s="27">
        <v>395855.3</v>
      </c>
      <c r="M54" s="27">
        <v>401139.7</v>
      </c>
      <c r="N54" s="27"/>
      <c r="O54" s="27">
        <f t="shared" si="1"/>
        <v>5284</v>
      </c>
      <c r="P54" s="28"/>
      <c r="Q54" s="28"/>
      <c r="R54" s="27">
        <f t="shared" si="2"/>
        <v>5284</v>
      </c>
      <c r="S54" s="60" t="s">
        <v>177</v>
      </c>
      <c r="T54" s="30">
        <v>352</v>
      </c>
      <c r="U54" s="30" t="s">
        <v>38</v>
      </c>
      <c r="V54" s="30"/>
      <c r="W54" s="31"/>
      <c r="X54" s="32"/>
      <c r="Y54" s="33" t="s">
        <v>47</v>
      </c>
      <c r="Z54" s="33" t="s">
        <v>48</v>
      </c>
      <c r="AA54" s="34" t="s">
        <v>45</v>
      </c>
      <c r="AB54" s="34" t="s">
        <v>214</v>
      </c>
      <c r="AC54" s="34" t="e">
        <f>VLOOKUP(T54,[2]Отчет!$D$10:$X$262,12,0)</f>
        <v>#N/A</v>
      </c>
      <c r="AD54" s="34" t="e">
        <f t="shared" si="4"/>
        <v>#N/A</v>
      </c>
      <c r="AE54" s="34"/>
    </row>
    <row r="55" spans="1:31" s="33" customFormat="1" ht="30" x14ac:dyDescent="0.2">
      <c r="A55" s="20">
        <f t="shared" si="3"/>
        <v>47</v>
      </c>
      <c r="B55" s="21" t="s">
        <v>206</v>
      </c>
      <c r="C55" s="22" t="s">
        <v>215</v>
      </c>
      <c r="D55" s="23" t="s">
        <v>216</v>
      </c>
      <c r="E55" s="23"/>
      <c r="F55" s="176">
        <v>1</v>
      </c>
      <c r="G55" s="24" t="s">
        <v>45</v>
      </c>
      <c r="H55" s="24">
        <v>0.4</v>
      </c>
      <c r="I55" s="20" t="s">
        <v>217</v>
      </c>
      <c r="J55" s="25">
        <v>1</v>
      </c>
      <c r="K55" s="26" t="s">
        <v>36</v>
      </c>
      <c r="L55" s="27">
        <v>50122.7</v>
      </c>
      <c r="M55" s="27">
        <v>50696</v>
      </c>
      <c r="N55" s="27"/>
      <c r="O55" s="27">
        <f t="shared" si="1"/>
        <v>573</v>
      </c>
      <c r="P55" s="28"/>
      <c r="Q55" s="28"/>
      <c r="R55" s="27">
        <f t="shared" si="2"/>
        <v>573</v>
      </c>
      <c r="S55" s="60" t="s">
        <v>177</v>
      </c>
      <c r="T55" s="30">
        <v>7789055008029</v>
      </c>
      <c r="U55" s="30" t="s">
        <v>38</v>
      </c>
      <c r="V55" s="30"/>
      <c r="W55" s="31"/>
      <c r="X55" s="32"/>
      <c r="Y55" s="33" t="s">
        <v>47</v>
      </c>
      <c r="Z55" s="33" t="s">
        <v>48</v>
      </c>
      <c r="AA55" s="34" t="s">
        <v>45</v>
      </c>
      <c r="AB55" s="34" t="s">
        <v>218</v>
      </c>
      <c r="AC55" s="34" t="e">
        <f>VLOOKUP(T55,[2]Отчет!$D$10:$X$262,12,0)</f>
        <v>#N/A</v>
      </c>
      <c r="AD55" s="34" t="e">
        <f t="shared" si="4"/>
        <v>#N/A</v>
      </c>
      <c r="AE55" s="34"/>
    </row>
    <row r="56" spans="1:31" s="33" customFormat="1" ht="75" x14ac:dyDescent="0.2">
      <c r="A56" s="20">
        <f t="shared" si="3"/>
        <v>48</v>
      </c>
      <c r="B56" s="45" t="s">
        <v>219</v>
      </c>
      <c r="C56" s="22" t="s">
        <v>220</v>
      </c>
      <c r="D56" s="23" t="s">
        <v>221</v>
      </c>
      <c r="E56" s="176">
        <v>1</v>
      </c>
      <c r="F56" s="23"/>
      <c r="G56" s="24" t="s">
        <v>34</v>
      </c>
      <c r="H56" s="24">
        <v>0.4</v>
      </c>
      <c r="I56" s="20" t="s">
        <v>222</v>
      </c>
      <c r="J56" s="25">
        <v>1</v>
      </c>
      <c r="K56" s="26" t="s">
        <v>36</v>
      </c>
      <c r="L56" s="27">
        <v>347762</v>
      </c>
      <c r="M56" s="27">
        <v>349142.4</v>
      </c>
      <c r="N56" s="27"/>
      <c r="O56" s="27">
        <f t="shared" si="1"/>
        <v>1380</v>
      </c>
      <c r="P56" s="28">
        <v>92</v>
      </c>
      <c r="Q56" s="28"/>
      <c r="R56" s="27">
        <f t="shared" si="2"/>
        <v>1472</v>
      </c>
      <c r="S56" s="35" t="s">
        <v>154</v>
      </c>
      <c r="T56" s="30">
        <v>9131059005656</v>
      </c>
      <c r="U56" s="30" t="s">
        <v>38</v>
      </c>
      <c r="V56" s="30"/>
      <c r="W56" s="31"/>
      <c r="X56" s="32"/>
      <c r="Y56" s="33" t="s">
        <v>47</v>
      </c>
      <c r="Z56" s="33" t="s">
        <v>40</v>
      </c>
      <c r="AA56" s="34" t="s">
        <v>45</v>
      </c>
      <c r="AB56" s="34" t="s">
        <v>49</v>
      </c>
      <c r="AC56" s="34" t="e">
        <f>VLOOKUP(T56,[2]Отчет!$D$10:$X$262,12,0)</f>
        <v>#N/A</v>
      </c>
      <c r="AD56" s="34" t="e">
        <f t="shared" si="4"/>
        <v>#N/A</v>
      </c>
      <c r="AE56" s="34"/>
    </row>
    <row r="57" spans="1:31" s="33" customFormat="1" ht="45" x14ac:dyDescent="0.2">
      <c r="A57" s="20">
        <f t="shared" si="3"/>
        <v>49</v>
      </c>
      <c r="B57" s="21" t="s">
        <v>223</v>
      </c>
      <c r="C57" s="22" t="s">
        <v>224</v>
      </c>
      <c r="D57" s="23" t="s">
        <v>225</v>
      </c>
      <c r="E57" s="23"/>
      <c r="F57" s="176">
        <v>1</v>
      </c>
      <c r="G57" s="24" t="s">
        <v>45</v>
      </c>
      <c r="H57" s="24">
        <v>0.4</v>
      </c>
      <c r="I57" s="20" t="s">
        <v>226</v>
      </c>
      <c r="J57" s="25">
        <v>1</v>
      </c>
      <c r="K57" s="26" t="s">
        <v>36</v>
      </c>
      <c r="L57" s="27">
        <v>11630</v>
      </c>
      <c r="M57" s="27">
        <v>12095</v>
      </c>
      <c r="N57" s="27"/>
      <c r="O57" s="27">
        <f t="shared" si="1"/>
        <v>465</v>
      </c>
      <c r="P57" s="28">
        <v>3</v>
      </c>
      <c r="Q57" s="28"/>
      <c r="R57" s="27">
        <f t="shared" si="2"/>
        <v>468</v>
      </c>
      <c r="S57" s="60" t="s">
        <v>177</v>
      </c>
      <c r="T57" s="30">
        <v>58018608</v>
      </c>
      <c r="U57" s="30" t="s">
        <v>38</v>
      </c>
      <c r="V57" s="30"/>
      <c r="W57" s="31"/>
      <c r="X57" s="32"/>
      <c r="Y57" s="33" t="s">
        <v>47</v>
      </c>
      <c r="Z57" s="33" t="s">
        <v>48</v>
      </c>
      <c r="AA57" s="34" t="s">
        <v>45</v>
      </c>
      <c r="AB57" s="34"/>
      <c r="AC57" s="34" t="e">
        <f>VLOOKUP(T57,[2]Отчет!$D$10:$X$262,12,0)</f>
        <v>#N/A</v>
      </c>
      <c r="AD57" s="34" t="e">
        <f t="shared" si="4"/>
        <v>#N/A</v>
      </c>
      <c r="AE57" s="34"/>
    </row>
    <row r="58" spans="1:31" s="33" customFormat="1" ht="60.75" customHeight="1" x14ac:dyDescent="0.2">
      <c r="A58" s="51">
        <f t="shared" si="3"/>
        <v>50</v>
      </c>
      <c r="B58" s="63" t="s">
        <v>227</v>
      </c>
      <c r="C58" s="52" t="s">
        <v>228</v>
      </c>
      <c r="D58" s="53" t="s">
        <v>229</v>
      </c>
      <c r="E58" s="178">
        <v>1</v>
      </c>
      <c r="F58" s="53"/>
      <c r="G58" s="50" t="s">
        <v>34</v>
      </c>
      <c r="H58" s="50">
        <v>10</v>
      </c>
      <c r="I58" s="51" t="s">
        <v>230</v>
      </c>
      <c r="J58" s="25">
        <v>100</v>
      </c>
      <c r="K58" s="26" t="s">
        <v>36</v>
      </c>
      <c r="L58" s="27">
        <v>21794</v>
      </c>
      <c r="M58" s="27">
        <v>22587.1</v>
      </c>
      <c r="N58" s="27"/>
      <c r="O58" s="27">
        <f t="shared" si="1"/>
        <v>79310</v>
      </c>
      <c r="P58" s="28"/>
      <c r="Q58" s="28"/>
      <c r="R58" s="27">
        <f t="shared" si="2"/>
        <v>79310</v>
      </c>
      <c r="S58" s="54" t="s">
        <v>119</v>
      </c>
      <c r="T58" s="30">
        <v>5028186</v>
      </c>
      <c r="U58" s="30" t="s">
        <v>38</v>
      </c>
      <c r="V58" s="30"/>
      <c r="W58" s="31"/>
      <c r="X58" s="32"/>
      <c r="Y58" s="33" t="s">
        <v>39</v>
      </c>
      <c r="Z58" s="33" t="s">
        <v>40</v>
      </c>
      <c r="AA58" s="34" t="s">
        <v>41</v>
      </c>
      <c r="AB58" s="34"/>
      <c r="AC58" s="34" t="e">
        <f>VLOOKUP(T58,[2]Отчет!$D$10:$X$262,12,0)</f>
        <v>#N/A</v>
      </c>
      <c r="AD58" s="34" t="e">
        <f t="shared" si="4"/>
        <v>#N/A</v>
      </c>
      <c r="AE58" s="34"/>
    </row>
    <row r="59" spans="1:31" s="33" customFormat="1" ht="30" x14ac:dyDescent="0.2">
      <c r="A59" s="51">
        <f t="shared" si="3"/>
        <v>51</v>
      </c>
      <c r="B59" s="25" t="s">
        <v>231</v>
      </c>
      <c r="C59" s="52" t="s">
        <v>232</v>
      </c>
      <c r="D59" s="53" t="s">
        <v>233</v>
      </c>
      <c r="E59" s="178">
        <v>1</v>
      </c>
      <c r="F59" s="53"/>
      <c r="G59" s="50" t="s">
        <v>34</v>
      </c>
      <c r="H59" s="50">
        <v>10</v>
      </c>
      <c r="I59" s="51" t="s">
        <v>234</v>
      </c>
      <c r="J59" s="25">
        <v>120</v>
      </c>
      <c r="K59" s="26" t="s">
        <v>36</v>
      </c>
      <c r="L59" s="27">
        <v>39494</v>
      </c>
      <c r="M59" s="27">
        <v>39890</v>
      </c>
      <c r="N59" s="27"/>
      <c r="O59" s="27">
        <f t="shared" si="1"/>
        <v>47520</v>
      </c>
      <c r="P59" s="28"/>
      <c r="Q59" s="28">
        <v>891</v>
      </c>
      <c r="R59" s="27">
        <f t="shared" si="2"/>
        <v>48411</v>
      </c>
      <c r="S59" s="35" t="s">
        <v>235</v>
      </c>
      <c r="T59" s="30">
        <v>3012791</v>
      </c>
      <c r="U59" s="30" t="s">
        <v>38</v>
      </c>
      <c r="V59" s="30"/>
      <c r="W59" s="31"/>
      <c r="X59" s="32"/>
      <c r="Y59" s="33" t="s">
        <v>39</v>
      </c>
      <c r="Z59" s="33" t="s">
        <v>40</v>
      </c>
      <c r="AA59" s="34" t="s">
        <v>41</v>
      </c>
      <c r="AB59" s="34" t="s">
        <v>236</v>
      </c>
      <c r="AC59" s="34" t="e">
        <f>VLOOKUP(T59,[2]Отчет!$D$10:$X$262,12,0)</f>
        <v>#N/A</v>
      </c>
      <c r="AD59" s="34" t="e">
        <f t="shared" si="4"/>
        <v>#N/A</v>
      </c>
      <c r="AE59" s="34"/>
    </row>
    <row r="60" spans="1:31" s="33" customFormat="1" ht="45" customHeight="1" x14ac:dyDescent="0.2">
      <c r="A60" s="51">
        <f t="shared" si="3"/>
        <v>52</v>
      </c>
      <c r="B60" s="25" t="s">
        <v>231</v>
      </c>
      <c r="C60" s="52" t="s">
        <v>232</v>
      </c>
      <c r="D60" s="53" t="s">
        <v>233</v>
      </c>
      <c r="E60" s="178">
        <v>1</v>
      </c>
      <c r="F60" s="53"/>
      <c r="G60" s="50" t="s">
        <v>34</v>
      </c>
      <c r="H60" s="50">
        <v>10</v>
      </c>
      <c r="I60" s="51" t="s">
        <v>237</v>
      </c>
      <c r="J60" s="25">
        <v>120</v>
      </c>
      <c r="K60" s="26" t="s">
        <v>36</v>
      </c>
      <c r="L60" s="27">
        <v>18262.84</v>
      </c>
      <c r="M60" s="27">
        <v>18262.84</v>
      </c>
      <c r="N60" s="27"/>
      <c r="O60" s="27">
        <f t="shared" si="1"/>
        <v>0</v>
      </c>
      <c r="P60" s="28"/>
      <c r="Q60" s="28">
        <v>134</v>
      </c>
      <c r="R60" s="27">
        <f t="shared" si="2"/>
        <v>134</v>
      </c>
      <c r="S60" s="35" t="s">
        <v>235</v>
      </c>
      <c r="T60" s="30">
        <v>3012794</v>
      </c>
      <c r="U60" s="30" t="s">
        <v>38</v>
      </c>
      <c r="V60" s="30"/>
      <c r="W60" s="31"/>
      <c r="X60" s="32"/>
      <c r="Y60" s="33" t="s">
        <v>39</v>
      </c>
      <c r="Z60" s="33" t="s">
        <v>40</v>
      </c>
      <c r="AA60" s="34" t="s">
        <v>41</v>
      </c>
      <c r="AB60" s="34" t="s">
        <v>236</v>
      </c>
      <c r="AC60" s="34" t="e">
        <f>VLOOKUP(T60,[2]Отчет!$D$10:$X$262,12,0)</f>
        <v>#N/A</v>
      </c>
      <c r="AD60" s="34" t="e">
        <f t="shared" si="4"/>
        <v>#N/A</v>
      </c>
      <c r="AE60" s="34"/>
    </row>
    <row r="61" spans="1:31" s="33" customFormat="1" ht="30" x14ac:dyDescent="0.2">
      <c r="A61" s="51">
        <f t="shared" si="3"/>
        <v>53</v>
      </c>
      <c r="B61" s="25" t="s">
        <v>238</v>
      </c>
      <c r="C61" s="52" t="s">
        <v>239</v>
      </c>
      <c r="D61" s="53" t="s">
        <v>240</v>
      </c>
      <c r="E61" s="178">
        <v>1</v>
      </c>
      <c r="F61" s="53"/>
      <c r="G61" s="50" t="s">
        <v>34</v>
      </c>
      <c r="H61" s="50" t="s">
        <v>241</v>
      </c>
      <c r="I61" s="51" t="s">
        <v>242</v>
      </c>
      <c r="J61" s="25">
        <v>1500</v>
      </c>
      <c r="K61" s="26" t="s">
        <v>36</v>
      </c>
      <c r="L61" s="27">
        <v>12299.9977</v>
      </c>
      <c r="M61" s="27">
        <v>12521.40114</v>
      </c>
      <c r="N61" s="27"/>
      <c r="O61" s="27">
        <f t="shared" si="1"/>
        <v>332105</v>
      </c>
      <c r="P61" s="28"/>
      <c r="Q61" s="28"/>
      <c r="R61" s="27">
        <f t="shared" si="2"/>
        <v>332105</v>
      </c>
      <c r="S61" s="54" t="s">
        <v>119</v>
      </c>
      <c r="T61" s="30">
        <v>5053063</v>
      </c>
      <c r="U61" s="30" t="s">
        <v>120</v>
      </c>
      <c r="V61" s="30"/>
      <c r="W61" s="31"/>
      <c r="X61" s="32"/>
      <c r="Y61" s="33" t="s">
        <v>47</v>
      </c>
      <c r="Z61" s="33" t="s">
        <v>121</v>
      </c>
      <c r="AA61" s="34" t="s">
        <v>41</v>
      </c>
      <c r="AB61" s="34"/>
      <c r="AC61" s="34" t="e">
        <f>VLOOKUP(T61,[2]Отчет!$D$10:$X$262,12,0)</f>
        <v>#N/A</v>
      </c>
      <c r="AD61" s="34" t="e">
        <f t="shared" si="4"/>
        <v>#N/A</v>
      </c>
      <c r="AE61" s="34"/>
    </row>
    <row r="62" spans="1:31" s="33" customFormat="1" ht="30" x14ac:dyDescent="0.2">
      <c r="A62" s="51">
        <f t="shared" si="3"/>
        <v>54</v>
      </c>
      <c r="B62" s="25" t="s">
        <v>243</v>
      </c>
      <c r="C62" s="52" t="s">
        <v>244</v>
      </c>
      <c r="D62" s="53" t="s">
        <v>245</v>
      </c>
      <c r="E62" s="178">
        <v>1</v>
      </c>
      <c r="F62" s="53"/>
      <c r="G62" s="50" t="s">
        <v>34</v>
      </c>
      <c r="H62" s="50" t="s">
        <v>152</v>
      </c>
      <c r="I62" s="51" t="s">
        <v>246</v>
      </c>
      <c r="J62" s="25">
        <v>1</v>
      </c>
      <c r="K62" s="26" t="s">
        <v>36</v>
      </c>
      <c r="L62" s="27">
        <v>54359.3</v>
      </c>
      <c r="M62" s="27">
        <v>55102.5</v>
      </c>
      <c r="N62" s="27"/>
      <c r="O62" s="27">
        <f t="shared" si="1"/>
        <v>743</v>
      </c>
      <c r="P62" s="28"/>
      <c r="Q62" s="28"/>
      <c r="R62" s="27">
        <f t="shared" si="2"/>
        <v>743</v>
      </c>
      <c r="S62" s="35" t="s">
        <v>85</v>
      </c>
      <c r="T62" s="30">
        <v>11074073003123</v>
      </c>
      <c r="U62" s="30" t="s">
        <v>125</v>
      </c>
      <c r="V62" s="30"/>
      <c r="W62" s="31"/>
      <c r="X62" s="32"/>
      <c r="Y62" s="33" t="s">
        <v>47</v>
      </c>
      <c r="Z62" s="33" t="s">
        <v>40</v>
      </c>
      <c r="AA62" s="34" t="s">
        <v>45</v>
      </c>
      <c r="AB62" s="34" t="s">
        <v>49</v>
      </c>
      <c r="AC62" s="34" t="e">
        <f>VLOOKUP(T62,[2]Отчет!$D$10:$X$262,12,0)</f>
        <v>#N/A</v>
      </c>
      <c r="AD62" s="34" t="e">
        <f t="shared" si="4"/>
        <v>#N/A</v>
      </c>
      <c r="AE62" s="34"/>
    </row>
    <row r="63" spans="1:31" s="33" customFormat="1" ht="45" x14ac:dyDescent="0.2">
      <c r="A63" s="51">
        <f t="shared" si="3"/>
        <v>55</v>
      </c>
      <c r="B63" s="25" t="s">
        <v>247</v>
      </c>
      <c r="C63" s="52" t="s">
        <v>248</v>
      </c>
      <c r="D63" s="53" t="s">
        <v>249</v>
      </c>
      <c r="E63" s="53"/>
      <c r="F63" s="178">
        <v>1</v>
      </c>
      <c r="G63" s="50" t="s">
        <v>45</v>
      </c>
      <c r="H63" s="50" t="s">
        <v>152</v>
      </c>
      <c r="I63" s="51" t="s">
        <v>250</v>
      </c>
      <c r="J63" s="25">
        <v>1</v>
      </c>
      <c r="K63" s="26" t="s">
        <v>36</v>
      </c>
      <c r="L63" s="27">
        <v>245441</v>
      </c>
      <c r="M63" s="27">
        <v>248582</v>
      </c>
      <c r="N63" s="27"/>
      <c r="O63" s="27">
        <f t="shared" si="1"/>
        <v>3141</v>
      </c>
      <c r="P63" s="28"/>
      <c r="Q63" s="28"/>
      <c r="R63" s="27">
        <f t="shared" si="2"/>
        <v>3141</v>
      </c>
      <c r="S63" s="35" t="s">
        <v>235</v>
      </c>
      <c r="T63" s="30">
        <v>11075074009746</v>
      </c>
      <c r="U63" s="30" t="s">
        <v>38</v>
      </c>
      <c r="V63" s="30"/>
      <c r="W63" s="31"/>
      <c r="X63" s="32"/>
      <c r="Y63" s="33" t="s">
        <v>47</v>
      </c>
      <c r="Z63" s="33" t="s">
        <v>48</v>
      </c>
      <c r="AA63" s="34" t="s">
        <v>45</v>
      </c>
      <c r="AB63" s="34"/>
      <c r="AC63" s="34" t="e">
        <f>VLOOKUP(T63,[2]Отчет!$D$10:$X$262,12,0)</f>
        <v>#N/A</v>
      </c>
      <c r="AD63" s="34" t="e">
        <f t="shared" si="4"/>
        <v>#N/A</v>
      </c>
      <c r="AE63" s="34"/>
    </row>
    <row r="64" spans="1:31" s="67" customFormat="1" ht="75" x14ac:dyDescent="0.2">
      <c r="A64" s="51">
        <f t="shared" si="3"/>
        <v>56</v>
      </c>
      <c r="B64" s="25" t="s">
        <v>251</v>
      </c>
      <c r="C64" s="52" t="s">
        <v>252</v>
      </c>
      <c r="D64" s="53" t="s">
        <v>253</v>
      </c>
      <c r="E64" s="178">
        <v>1</v>
      </c>
      <c r="F64" s="53"/>
      <c r="G64" s="50" t="s">
        <v>34</v>
      </c>
      <c r="H64" s="50" t="s">
        <v>241</v>
      </c>
      <c r="I64" s="51" t="s">
        <v>254</v>
      </c>
      <c r="J64" s="25">
        <v>1500</v>
      </c>
      <c r="K64" s="26" t="s">
        <v>36</v>
      </c>
      <c r="L64" s="27">
        <v>1703.4</v>
      </c>
      <c r="M64" s="27">
        <v>1824</v>
      </c>
      <c r="N64" s="27"/>
      <c r="O64" s="27">
        <f t="shared" si="1"/>
        <v>180900</v>
      </c>
      <c r="P64" s="28"/>
      <c r="Q64" s="28"/>
      <c r="R64" s="27">
        <f t="shared" si="2"/>
        <v>180900</v>
      </c>
      <c r="S64" s="54" t="s">
        <v>119</v>
      </c>
      <c r="T64" s="64">
        <v>5057608</v>
      </c>
      <c r="U64" s="64" t="s">
        <v>38</v>
      </c>
      <c r="V64" s="64"/>
      <c r="W64" s="65"/>
      <c r="X64" s="66"/>
      <c r="Y64" s="67" t="s">
        <v>47</v>
      </c>
      <c r="Z64" s="67" t="s">
        <v>40</v>
      </c>
      <c r="AA64" s="68" t="s">
        <v>41</v>
      </c>
      <c r="AB64" s="68" t="s">
        <v>255</v>
      </c>
      <c r="AC64" s="68" t="e">
        <f>VLOOKUP(T64,[2]Отчет!$D$10:$X$262,12,0)</f>
        <v>#N/A</v>
      </c>
      <c r="AD64" s="68" t="e">
        <f t="shared" si="4"/>
        <v>#N/A</v>
      </c>
      <c r="AE64" s="68"/>
    </row>
    <row r="65" spans="1:31" s="33" customFormat="1" ht="38.25" customHeight="1" x14ac:dyDescent="0.2">
      <c r="A65" s="51">
        <f t="shared" si="3"/>
        <v>57</v>
      </c>
      <c r="B65" s="25">
        <v>199701825</v>
      </c>
      <c r="C65" s="52" t="s">
        <v>256</v>
      </c>
      <c r="D65" s="53" t="s">
        <v>257</v>
      </c>
      <c r="E65" s="53"/>
      <c r="F65" s="178">
        <v>1</v>
      </c>
      <c r="G65" s="50" t="s">
        <v>45</v>
      </c>
      <c r="H65" s="50">
        <v>0.4</v>
      </c>
      <c r="I65" s="51" t="s">
        <v>258</v>
      </c>
      <c r="J65" s="25">
        <v>1</v>
      </c>
      <c r="K65" s="26" t="s">
        <v>36</v>
      </c>
      <c r="L65" s="27">
        <v>552356.4</v>
      </c>
      <c r="M65" s="27">
        <v>565611.30000000005</v>
      </c>
      <c r="N65" s="27"/>
      <c r="O65" s="27">
        <f t="shared" si="1"/>
        <v>13255</v>
      </c>
      <c r="P65" s="28"/>
      <c r="Q65" s="28"/>
      <c r="R65" s="27">
        <f t="shared" si="2"/>
        <v>13255</v>
      </c>
      <c r="S65" s="35" t="s">
        <v>259</v>
      </c>
      <c r="T65" s="30">
        <v>58026164</v>
      </c>
      <c r="U65" s="30" t="s">
        <v>38</v>
      </c>
      <c r="V65" s="30"/>
      <c r="W65" s="31"/>
      <c r="X65" s="32"/>
      <c r="Y65" s="33" t="s">
        <v>47</v>
      </c>
      <c r="Z65" s="33" t="s">
        <v>48</v>
      </c>
      <c r="AA65" s="34" t="s">
        <v>45</v>
      </c>
      <c r="AB65" s="34" t="s">
        <v>260</v>
      </c>
      <c r="AC65" s="34" t="e">
        <f>VLOOKUP(T65,[2]Отчет!$D$10:$X$262,12,0)</f>
        <v>#N/A</v>
      </c>
      <c r="AD65" s="34" t="e">
        <f t="shared" si="4"/>
        <v>#N/A</v>
      </c>
      <c r="AE65" s="34"/>
    </row>
    <row r="66" spans="1:31" s="33" customFormat="1" ht="60" customHeight="1" x14ac:dyDescent="0.2">
      <c r="A66" s="51">
        <f t="shared" si="3"/>
        <v>58</v>
      </c>
      <c r="B66" s="25" t="s">
        <v>261</v>
      </c>
      <c r="C66" s="52" t="s">
        <v>262</v>
      </c>
      <c r="D66" s="53" t="s">
        <v>263</v>
      </c>
      <c r="E66" s="53"/>
      <c r="F66" s="178">
        <v>1</v>
      </c>
      <c r="G66" s="50" t="s">
        <v>45</v>
      </c>
      <c r="H66" s="50" t="s">
        <v>152</v>
      </c>
      <c r="I66" s="51" t="s">
        <v>264</v>
      </c>
      <c r="J66" s="25">
        <v>1</v>
      </c>
      <c r="K66" s="26" t="s">
        <v>36</v>
      </c>
      <c r="L66" s="27">
        <v>246089</v>
      </c>
      <c r="M66" s="27">
        <v>249232.4</v>
      </c>
      <c r="N66" s="27"/>
      <c r="O66" s="27">
        <f t="shared" si="1"/>
        <v>3143</v>
      </c>
      <c r="P66" s="28">
        <v>1</v>
      </c>
      <c r="Q66" s="28"/>
      <c r="R66" s="27">
        <f t="shared" si="2"/>
        <v>3144</v>
      </c>
      <c r="S66" s="35" t="s">
        <v>259</v>
      </c>
      <c r="T66" s="30">
        <v>9130062013309</v>
      </c>
      <c r="U66" s="30" t="s">
        <v>38</v>
      </c>
      <c r="V66" s="30"/>
      <c r="W66" s="31"/>
      <c r="X66" s="32"/>
      <c r="Y66" s="33" t="s">
        <v>47</v>
      </c>
      <c r="Z66" s="33" t="s">
        <v>48</v>
      </c>
      <c r="AA66" s="34" t="s">
        <v>45</v>
      </c>
      <c r="AB66" s="34"/>
      <c r="AC66" s="34" t="e">
        <f>VLOOKUP(T66,[2]Отчет!$D$10:$X$262,12,0)</f>
        <v>#N/A</v>
      </c>
      <c r="AD66" s="34" t="e">
        <f t="shared" si="4"/>
        <v>#N/A</v>
      </c>
      <c r="AE66" s="34"/>
    </row>
    <row r="67" spans="1:31" s="33" customFormat="1" ht="47.25" customHeight="1" x14ac:dyDescent="0.2">
      <c r="A67" s="51">
        <f t="shared" si="3"/>
        <v>59</v>
      </c>
      <c r="B67" s="25" t="s">
        <v>265</v>
      </c>
      <c r="C67" s="52" t="s">
        <v>266</v>
      </c>
      <c r="D67" s="53" t="s">
        <v>267</v>
      </c>
      <c r="E67" s="178">
        <v>1</v>
      </c>
      <c r="F67" s="53"/>
      <c r="G67" s="50" t="s">
        <v>34</v>
      </c>
      <c r="H67" s="50" t="s">
        <v>152</v>
      </c>
      <c r="I67" s="69" t="s">
        <v>268</v>
      </c>
      <c r="J67" s="25">
        <v>30</v>
      </c>
      <c r="K67" s="26" t="s">
        <v>36</v>
      </c>
      <c r="L67" s="27">
        <v>649.29999999999995</v>
      </c>
      <c r="M67" s="27">
        <v>1059</v>
      </c>
      <c r="N67" s="27"/>
      <c r="O67" s="27">
        <f t="shared" si="1"/>
        <v>12291</v>
      </c>
      <c r="P67" s="28">
        <v>14</v>
      </c>
      <c r="Q67" s="28"/>
      <c r="R67" s="27">
        <f t="shared" si="2"/>
        <v>12305</v>
      </c>
      <c r="S67" s="35" t="s">
        <v>259</v>
      </c>
      <c r="T67" s="30">
        <v>11070074001097</v>
      </c>
      <c r="U67" s="30" t="s">
        <v>38</v>
      </c>
      <c r="V67" s="30"/>
      <c r="W67" s="31"/>
      <c r="X67" s="32"/>
      <c r="Y67" s="33" t="s">
        <v>47</v>
      </c>
      <c r="Z67" s="33" t="s">
        <v>40</v>
      </c>
      <c r="AA67" s="34" t="s">
        <v>45</v>
      </c>
      <c r="AB67" s="34" t="s">
        <v>49</v>
      </c>
      <c r="AC67" s="34" t="e">
        <f>VLOOKUP(T67,[2]Отчет!$D$10:$X$262,12,0)</f>
        <v>#N/A</v>
      </c>
      <c r="AD67" s="34" t="e">
        <f t="shared" si="4"/>
        <v>#N/A</v>
      </c>
      <c r="AE67" s="34"/>
    </row>
    <row r="68" spans="1:31" s="33" customFormat="1" ht="29.25" customHeight="1" x14ac:dyDescent="0.2">
      <c r="A68" s="51">
        <f t="shared" si="3"/>
        <v>60</v>
      </c>
      <c r="B68" s="25" t="s">
        <v>269</v>
      </c>
      <c r="C68" s="70" t="s">
        <v>270</v>
      </c>
      <c r="D68" s="71" t="s">
        <v>270</v>
      </c>
      <c r="E68" s="179">
        <v>1</v>
      </c>
      <c r="F68" s="71"/>
      <c r="G68" s="50" t="s">
        <v>34</v>
      </c>
      <c r="H68" s="50" t="s">
        <v>152</v>
      </c>
      <c r="I68" s="51">
        <v>5071345</v>
      </c>
      <c r="J68" s="25">
        <v>160</v>
      </c>
      <c r="K68" s="28" t="s">
        <v>36</v>
      </c>
      <c r="L68" s="27">
        <v>16663</v>
      </c>
      <c r="M68" s="27">
        <v>17006.900000000001</v>
      </c>
      <c r="N68" s="27"/>
      <c r="O68" s="27">
        <f t="shared" si="1"/>
        <v>55024</v>
      </c>
      <c r="P68" s="28">
        <v>50</v>
      </c>
      <c r="Q68" s="28">
        <v>697</v>
      </c>
      <c r="R68" s="27">
        <f t="shared" si="2"/>
        <v>55771</v>
      </c>
      <c r="S68" s="54" t="s">
        <v>119</v>
      </c>
      <c r="T68" s="30"/>
      <c r="U68" s="30"/>
      <c r="V68" s="30"/>
      <c r="W68" s="31"/>
      <c r="X68" s="32"/>
      <c r="Y68" s="33" t="s">
        <v>39</v>
      </c>
      <c r="Z68" s="33" t="s">
        <v>40</v>
      </c>
      <c r="AA68" s="34"/>
      <c r="AB68" s="34"/>
      <c r="AC68" s="34"/>
      <c r="AD68" s="34"/>
      <c r="AE68" s="34"/>
    </row>
    <row r="69" spans="1:31" s="33" customFormat="1" ht="33" customHeight="1" x14ac:dyDescent="0.2">
      <c r="A69" s="51">
        <f t="shared" si="3"/>
        <v>61</v>
      </c>
      <c r="B69" s="25" t="s">
        <v>271</v>
      </c>
      <c r="C69" s="52" t="s">
        <v>272</v>
      </c>
      <c r="D69" s="53" t="s">
        <v>273</v>
      </c>
      <c r="E69" s="178">
        <v>1</v>
      </c>
      <c r="F69" s="53"/>
      <c r="G69" s="50" t="s">
        <v>34</v>
      </c>
      <c r="H69" s="50" t="s">
        <v>152</v>
      </c>
      <c r="I69" s="51" t="s">
        <v>274</v>
      </c>
      <c r="J69" s="25">
        <v>80</v>
      </c>
      <c r="K69" s="26" t="s">
        <v>36</v>
      </c>
      <c r="L69" s="27">
        <v>25267.4</v>
      </c>
      <c r="M69" s="27">
        <v>25858.2</v>
      </c>
      <c r="N69" s="27"/>
      <c r="O69" s="27">
        <f t="shared" si="1"/>
        <v>47264</v>
      </c>
      <c r="P69" s="28"/>
      <c r="Q69" s="28">
        <v>922</v>
      </c>
      <c r="R69" s="27">
        <f t="shared" si="2"/>
        <v>48186</v>
      </c>
      <c r="S69" s="54" t="s">
        <v>119</v>
      </c>
      <c r="T69" s="72">
        <v>5052059</v>
      </c>
      <c r="U69" s="30" t="s">
        <v>120</v>
      </c>
      <c r="V69" s="30"/>
      <c r="W69" s="31"/>
      <c r="X69" s="32"/>
      <c r="Y69" s="33" t="s">
        <v>47</v>
      </c>
      <c r="Z69" s="33" t="s">
        <v>121</v>
      </c>
      <c r="AA69" s="34" t="s">
        <v>41</v>
      </c>
      <c r="AB69" s="34"/>
      <c r="AC69" s="34" t="e">
        <f>VLOOKUP(T69,[2]Отчет!$D$10:$X$262,12,0)</f>
        <v>#N/A</v>
      </c>
      <c r="AD69" s="34" t="e">
        <f t="shared" ref="AD69:AD80" si="5">AC69-M69</f>
        <v>#N/A</v>
      </c>
      <c r="AE69" s="34"/>
    </row>
    <row r="70" spans="1:31" s="33" customFormat="1" ht="24.75" customHeight="1" x14ac:dyDescent="0.2">
      <c r="A70" s="51">
        <f t="shared" si="3"/>
        <v>62</v>
      </c>
      <c r="B70" s="21">
        <v>99703539</v>
      </c>
      <c r="C70" s="22" t="s">
        <v>275</v>
      </c>
      <c r="D70" s="23" t="s">
        <v>276</v>
      </c>
      <c r="E70" s="23"/>
      <c r="F70" s="176">
        <v>1</v>
      </c>
      <c r="G70" s="24" t="s">
        <v>45</v>
      </c>
      <c r="H70" s="24" t="s">
        <v>152</v>
      </c>
      <c r="I70" s="20" t="s">
        <v>277</v>
      </c>
      <c r="J70" s="25">
        <v>1</v>
      </c>
      <c r="K70" s="26" t="s">
        <v>36</v>
      </c>
      <c r="L70" s="27">
        <v>34837</v>
      </c>
      <c r="M70" s="27">
        <v>35986</v>
      </c>
      <c r="N70" s="27"/>
      <c r="O70" s="27">
        <f t="shared" si="1"/>
        <v>1149</v>
      </c>
      <c r="P70" s="28"/>
      <c r="Q70" s="28"/>
      <c r="R70" s="27">
        <f t="shared" si="2"/>
        <v>1149</v>
      </c>
      <c r="S70" s="29" t="s">
        <v>278</v>
      </c>
      <c r="T70" s="72">
        <v>57002081</v>
      </c>
      <c r="U70" s="30" t="s">
        <v>104</v>
      </c>
      <c r="V70" s="30"/>
      <c r="W70" s="31"/>
      <c r="X70" s="32"/>
      <c r="Y70" s="33" t="s">
        <v>47</v>
      </c>
      <c r="Z70" s="33" t="s">
        <v>105</v>
      </c>
      <c r="AA70" s="34" t="s">
        <v>41</v>
      </c>
      <c r="AB70" s="34"/>
      <c r="AC70" s="34" t="e">
        <f>VLOOKUP(T70,[2]Отчет!$D$10:$X$262,12,0)</f>
        <v>#N/A</v>
      </c>
      <c r="AD70" s="34" t="e">
        <f t="shared" si="5"/>
        <v>#N/A</v>
      </c>
      <c r="AE70" s="34"/>
    </row>
    <row r="71" spans="1:31" s="33" customFormat="1" ht="33" customHeight="1" x14ac:dyDescent="0.2">
      <c r="A71" s="51">
        <f t="shared" si="3"/>
        <v>63</v>
      </c>
      <c r="B71" s="21" t="s">
        <v>140</v>
      </c>
      <c r="C71" s="22" t="s">
        <v>141</v>
      </c>
      <c r="D71" s="23" t="s">
        <v>279</v>
      </c>
      <c r="E71" s="23"/>
      <c r="F71" s="176">
        <v>1</v>
      </c>
      <c r="G71" s="24" t="s">
        <v>45</v>
      </c>
      <c r="H71" s="24" t="s">
        <v>152</v>
      </c>
      <c r="I71" s="20" t="s">
        <v>280</v>
      </c>
      <c r="J71" s="25">
        <v>1</v>
      </c>
      <c r="K71" s="26" t="s">
        <v>36</v>
      </c>
      <c r="L71" s="27">
        <v>96146.63</v>
      </c>
      <c r="M71" s="27">
        <v>98265.157000000007</v>
      </c>
      <c r="N71" s="27"/>
      <c r="O71" s="27">
        <f t="shared" si="1"/>
        <v>2119</v>
      </c>
      <c r="P71" s="28"/>
      <c r="Q71" s="28"/>
      <c r="R71" s="27">
        <f t="shared" si="2"/>
        <v>2119</v>
      </c>
      <c r="S71" s="73" t="s">
        <v>235</v>
      </c>
      <c r="T71" s="72">
        <v>9113115336775</v>
      </c>
      <c r="U71" s="30" t="s">
        <v>125</v>
      </c>
      <c r="V71" s="30"/>
      <c r="W71" s="31"/>
      <c r="X71" s="32"/>
      <c r="Y71" s="33" t="s">
        <v>47</v>
      </c>
      <c r="Z71" s="33" t="s">
        <v>281</v>
      </c>
      <c r="AA71" s="40" t="s">
        <v>45</v>
      </c>
      <c r="AB71" s="34"/>
      <c r="AC71" s="34" t="e">
        <f>VLOOKUP(T71,[2]Отчет!$D$10:$X$262,12,0)</f>
        <v>#N/A</v>
      </c>
      <c r="AD71" s="34" t="e">
        <f t="shared" si="5"/>
        <v>#N/A</v>
      </c>
      <c r="AE71" s="34"/>
    </row>
    <row r="72" spans="1:31" s="67" customFormat="1" ht="37.5" customHeight="1" x14ac:dyDescent="0.2">
      <c r="A72" s="51">
        <f t="shared" si="3"/>
        <v>64</v>
      </c>
      <c r="B72" s="25">
        <v>199700149</v>
      </c>
      <c r="C72" s="52" t="s">
        <v>282</v>
      </c>
      <c r="D72" s="53" t="s">
        <v>283</v>
      </c>
      <c r="E72" s="53"/>
      <c r="F72" s="178">
        <v>1</v>
      </c>
      <c r="G72" s="50" t="s">
        <v>45</v>
      </c>
      <c r="H72" s="50" t="s">
        <v>152</v>
      </c>
      <c r="I72" s="51">
        <v>58212648</v>
      </c>
      <c r="J72" s="25">
        <v>1</v>
      </c>
      <c r="K72" s="26" t="s">
        <v>36</v>
      </c>
      <c r="L72" s="27">
        <v>37665</v>
      </c>
      <c r="M72" s="27">
        <v>38697</v>
      </c>
      <c r="N72" s="27"/>
      <c r="O72" s="27">
        <f t="shared" si="1"/>
        <v>1032</v>
      </c>
      <c r="P72" s="28"/>
      <c r="Q72" s="28"/>
      <c r="R72" s="27">
        <f t="shared" si="2"/>
        <v>1032</v>
      </c>
      <c r="S72" s="35" t="s">
        <v>67</v>
      </c>
      <c r="T72" s="64">
        <v>58212648</v>
      </c>
      <c r="U72" s="64"/>
      <c r="V72" s="64"/>
      <c r="W72" s="65"/>
      <c r="X72" s="66"/>
      <c r="Z72" s="74" t="s">
        <v>48</v>
      </c>
      <c r="AA72" s="67" t="s">
        <v>45</v>
      </c>
      <c r="AB72" s="68"/>
      <c r="AC72" s="34" t="e">
        <f>VLOOKUP(T72,[2]Отчет!$D$10:$X$262,12,0)</f>
        <v>#N/A</v>
      </c>
      <c r="AD72" s="34" t="e">
        <f t="shared" si="5"/>
        <v>#N/A</v>
      </c>
      <c r="AE72" s="68"/>
    </row>
    <row r="73" spans="1:31" s="58" customFormat="1" ht="45" x14ac:dyDescent="0.2">
      <c r="A73" s="51">
        <f t="shared" si="3"/>
        <v>65</v>
      </c>
      <c r="B73" s="21" t="s">
        <v>284</v>
      </c>
      <c r="C73" s="22" t="s">
        <v>54</v>
      </c>
      <c r="D73" s="23" t="s">
        <v>285</v>
      </c>
      <c r="E73" s="23"/>
      <c r="F73" s="176">
        <v>1</v>
      </c>
      <c r="G73" s="24" t="s">
        <v>45</v>
      </c>
      <c r="H73" s="24" t="s">
        <v>152</v>
      </c>
      <c r="I73" s="20">
        <v>137206</v>
      </c>
      <c r="J73" s="25">
        <v>1</v>
      </c>
      <c r="K73" s="26" t="s">
        <v>36</v>
      </c>
      <c r="L73" s="27">
        <v>63507</v>
      </c>
      <c r="M73" s="27">
        <v>64339</v>
      </c>
      <c r="N73" s="27"/>
      <c r="O73" s="27">
        <f t="shared" si="1"/>
        <v>832</v>
      </c>
      <c r="P73" s="28"/>
      <c r="Q73" s="28"/>
      <c r="R73" s="27">
        <f t="shared" si="2"/>
        <v>832</v>
      </c>
      <c r="S73" s="60" t="s">
        <v>166</v>
      </c>
      <c r="T73" s="72">
        <v>137206</v>
      </c>
      <c r="U73" s="56"/>
      <c r="V73" s="30"/>
      <c r="W73" s="75"/>
      <c r="X73" s="57"/>
      <c r="Z73" s="76" t="s">
        <v>48</v>
      </c>
      <c r="AA73" s="40" t="s">
        <v>45</v>
      </c>
      <c r="AB73" s="34"/>
      <c r="AC73" s="34" t="e">
        <f>VLOOKUP(T73,[2]Отчет!$D$10:$X$262,12,0)</f>
        <v>#N/A</v>
      </c>
      <c r="AD73" s="34" t="e">
        <f t="shared" si="5"/>
        <v>#N/A</v>
      </c>
      <c r="AE73" s="59"/>
    </row>
    <row r="74" spans="1:31" ht="41.25" customHeight="1" x14ac:dyDescent="0.2">
      <c r="A74" s="51">
        <f t="shared" si="3"/>
        <v>66</v>
      </c>
      <c r="B74" s="21" t="s">
        <v>286</v>
      </c>
      <c r="C74" s="22" t="s">
        <v>287</v>
      </c>
      <c r="D74" s="23" t="s">
        <v>288</v>
      </c>
      <c r="E74" s="23"/>
      <c r="F74" s="176">
        <v>1</v>
      </c>
      <c r="G74" s="24" t="s">
        <v>45</v>
      </c>
      <c r="H74" s="24" t="s">
        <v>152</v>
      </c>
      <c r="I74" s="20">
        <v>59063531</v>
      </c>
      <c r="J74" s="25">
        <v>1</v>
      </c>
      <c r="K74" s="26" t="s">
        <v>36</v>
      </c>
      <c r="L74" s="27">
        <v>43501</v>
      </c>
      <c r="M74" s="27">
        <v>44902</v>
      </c>
      <c r="N74" s="27"/>
      <c r="O74" s="27">
        <f t="shared" ref="O74:O97" si="6">ROUND((M74-L74)*J74,0)</f>
        <v>1401</v>
      </c>
      <c r="P74" s="28"/>
      <c r="Q74" s="28"/>
      <c r="R74" s="27">
        <f t="shared" ref="R74:R97" si="7">O74+P74+Q74</f>
        <v>1401</v>
      </c>
      <c r="S74" s="77" t="s">
        <v>67</v>
      </c>
      <c r="T74" s="72">
        <v>59063531</v>
      </c>
      <c r="U74" s="30"/>
      <c r="V74" s="30"/>
      <c r="W74" s="31"/>
      <c r="X74" s="39"/>
      <c r="Y74" s="33"/>
      <c r="Z74" s="76" t="s">
        <v>48</v>
      </c>
      <c r="AA74" s="40" t="s">
        <v>45</v>
      </c>
      <c r="AB74" s="34"/>
      <c r="AC74" s="34" t="e">
        <f>VLOOKUP(T74,[2]Отчет!$D$10:$X$262,12,0)</f>
        <v>#N/A</v>
      </c>
      <c r="AD74" s="34" t="e">
        <f t="shared" si="5"/>
        <v>#N/A</v>
      </c>
      <c r="AE74" s="34"/>
    </row>
    <row r="75" spans="1:31" ht="30" customHeight="1" x14ac:dyDescent="0.2">
      <c r="A75" s="51">
        <f t="shared" ref="A75:A79" si="8">A74+1</f>
        <v>67</v>
      </c>
      <c r="B75" s="25">
        <v>19970016</v>
      </c>
      <c r="C75" s="52" t="s">
        <v>289</v>
      </c>
      <c r="D75" s="52" t="s">
        <v>290</v>
      </c>
      <c r="E75" s="52"/>
      <c r="F75" s="52">
        <v>1</v>
      </c>
      <c r="G75" s="50" t="s">
        <v>45</v>
      </c>
      <c r="H75" s="50">
        <v>0.4</v>
      </c>
      <c r="I75" s="51" t="s">
        <v>291</v>
      </c>
      <c r="J75" s="25">
        <v>1</v>
      </c>
      <c r="K75" s="26" t="s">
        <v>36</v>
      </c>
      <c r="L75" s="27">
        <v>14938.3</v>
      </c>
      <c r="M75" s="27">
        <v>15667.5</v>
      </c>
      <c r="N75" s="27"/>
      <c r="O75" s="27">
        <f t="shared" si="6"/>
        <v>729</v>
      </c>
      <c r="P75" s="28"/>
      <c r="Q75" s="28"/>
      <c r="R75" s="27">
        <f t="shared" si="7"/>
        <v>729</v>
      </c>
      <c r="S75" s="77" t="s">
        <v>292</v>
      </c>
      <c r="T75" s="78">
        <v>59429940</v>
      </c>
      <c r="U75" s="30"/>
      <c r="V75" s="30"/>
      <c r="W75" s="31"/>
      <c r="X75" s="39"/>
      <c r="Y75" s="33"/>
      <c r="Z75" s="34" t="s">
        <v>48</v>
      </c>
      <c r="AA75" s="34"/>
      <c r="AB75" s="34"/>
      <c r="AC75" s="34" t="e">
        <f>VLOOKUP(T75,[2]Отчет!$D$10:$X$262,12,0)</f>
        <v>#N/A</v>
      </c>
      <c r="AD75" s="34" t="e">
        <f t="shared" si="5"/>
        <v>#N/A</v>
      </c>
      <c r="AE75" s="34"/>
    </row>
    <row r="76" spans="1:31" s="67" customFormat="1" ht="27" customHeight="1" x14ac:dyDescent="0.2">
      <c r="A76" s="51">
        <f t="shared" si="8"/>
        <v>68</v>
      </c>
      <c r="B76" s="25">
        <v>207700580</v>
      </c>
      <c r="C76" s="52" t="s">
        <v>293</v>
      </c>
      <c r="D76" s="52" t="s">
        <v>294</v>
      </c>
      <c r="E76" s="52">
        <v>1</v>
      </c>
      <c r="F76" s="52"/>
      <c r="G76" s="50" t="s">
        <v>34</v>
      </c>
      <c r="H76" s="50">
        <v>0.4</v>
      </c>
      <c r="I76" s="51" t="s">
        <v>295</v>
      </c>
      <c r="J76" s="25">
        <v>80</v>
      </c>
      <c r="K76" s="26" t="s">
        <v>36</v>
      </c>
      <c r="L76" s="27">
        <v>4104</v>
      </c>
      <c r="M76" s="27">
        <v>4967</v>
      </c>
      <c r="N76" s="27"/>
      <c r="O76" s="27">
        <f t="shared" si="6"/>
        <v>69040</v>
      </c>
      <c r="P76" s="28"/>
      <c r="Q76" s="28"/>
      <c r="R76" s="27">
        <f t="shared" si="7"/>
        <v>69040</v>
      </c>
      <c r="S76" s="35" t="s">
        <v>296</v>
      </c>
      <c r="T76" s="79">
        <v>54002414</v>
      </c>
      <c r="U76" s="64"/>
      <c r="V76" s="64"/>
      <c r="W76" s="65"/>
      <c r="X76" s="66"/>
      <c r="Z76" s="67" t="s">
        <v>40</v>
      </c>
      <c r="AB76" s="68"/>
      <c r="AC76" s="68" t="e">
        <f>VLOOKUP(T76,[2]Отчет!$D$10:$X$262,12,0)</f>
        <v>#N/A</v>
      </c>
      <c r="AD76" s="68" t="e">
        <f t="shared" si="5"/>
        <v>#N/A</v>
      </c>
      <c r="AE76" s="68"/>
    </row>
    <row r="77" spans="1:31" ht="33.75" customHeight="1" x14ac:dyDescent="0.2">
      <c r="A77" s="51">
        <f t="shared" si="8"/>
        <v>69</v>
      </c>
      <c r="B77" s="25">
        <v>199700016</v>
      </c>
      <c r="C77" s="52" t="s">
        <v>289</v>
      </c>
      <c r="D77" s="52" t="s">
        <v>290</v>
      </c>
      <c r="E77" s="52"/>
      <c r="F77" s="52">
        <v>1</v>
      </c>
      <c r="G77" s="50" t="s">
        <v>45</v>
      </c>
      <c r="H77" s="50">
        <v>0.23</v>
      </c>
      <c r="I77" s="51" t="s">
        <v>297</v>
      </c>
      <c r="J77" s="25">
        <v>1</v>
      </c>
      <c r="K77" s="26" t="s">
        <v>36</v>
      </c>
      <c r="L77" s="27">
        <v>1895.3</v>
      </c>
      <c r="M77" s="27">
        <v>1944.9</v>
      </c>
      <c r="N77" s="27"/>
      <c r="O77" s="27">
        <f t="shared" si="6"/>
        <v>50</v>
      </c>
      <c r="P77" s="28"/>
      <c r="Q77" s="28"/>
      <c r="R77" s="27">
        <f t="shared" si="7"/>
        <v>50</v>
      </c>
      <c r="S77" s="77" t="s">
        <v>298</v>
      </c>
      <c r="T77" s="78">
        <v>1100173251</v>
      </c>
      <c r="U77" s="30"/>
      <c r="V77" s="30"/>
      <c r="W77" s="31"/>
      <c r="X77" s="39"/>
      <c r="Y77" s="33"/>
      <c r="Z77" s="40" t="s">
        <v>48</v>
      </c>
      <c r="AB77" s="34"/>
      <c r="AC77" s="34" t="e">
        <f>VLOOKUP(T77,[2]Отчет!$D$10:$X$262,12,0)</f>
        <v>#N/A</v>
      </c>
      <c r="AD77" s="34" t="e">
        <f t="shared" si="5"/>
        <v>#N/A</v>
      </c>
      <c r="AE77" s="34"/>
    </row>
    <row r="78" spans="1:31" ht="31.5" customHeight="1" x14ac:dyDescent="0.2">
      <c r="A78" s="51">
        <f t="shared" si="8"/>
        <v>70</v>
      </c>
      <c r="B78" s="25">
        <v>5920</v>
      </c>
      <c r="C78" s="52" t="s">
        <v>54</v>
      </c>
      <c r="D78" s="52" t="s">
        <v>299</v>
      </c>
      <c r="E78" s="52"/>
      <c r="F78" s="52">
        <v>1</v>
      </c>
      <c r="G78" s="50" t="s">
        <v>45</v>
      </c>
      <c r="H78" s="50">
        <v>0.4</v>
      </c>
      <c r="I78" s="51" t="s">
        <v>300</v>
      </c>
      <c r="J78" s="25">
        <v>1</v>
      </c>
      <c r="K78" s="26" t="s">
        <v>36</v>
      </c>
      <c r="L78" s="27">
        <v>25006</v>
      </c>
      <c r="M78" s="27">
        <v>25729</v>
      </c>
      <c r="N78" s="27"/>
      <c r="O78" s="27">
        <f t="shared" si="6"/>
        <v>723</v>
      </c>
      <c r="P78" s="28"/>
      <c r="Q78" s="28"/>
      <c r="R78" s="27">
        <f t="shared" si="7"/>
        <v>723</v>
      </c>
      <c r="S78" s="62" t="s">
        <v>205</v>
      </c>
      <c r="T78" s="78">
        <v>98375120</v>
      </c>
      <c r="U78" s="30"/>
      <c r="V78" s="30"/>
      <c r="W78" s="31"/>
      <c r="X78" s="39"/>
      <c r="Y78" s="33"/>
      <c r="Z78" s="40" t="s">
        <v>48</v>
      </c>
      <c r="AB78" s="34"/>
      <c r="AC78" s="34" t="e">
        <f>VLOOKUP(T78,[2]Отчет!$D$10:$X$262,12,0)</f>
        <v>#N/A</v>
      </c>
      <c r="AD78" s="34" t="e">
        <f t="shared" si="5"/>
        <v>#N/A</v>
      </c>
      <c r="AE78" s="34"/>
    </row>
    <row r="79" spans="1:31" ht="27.75" customHeight="1" x14ac:dyDescent="0.2">
      <c r="A79" s="51">
        <f t="shared" si="8"/>
        <v>71</v>
      </c>
      <c r="B79" s="25">
        <v>5920</v>
      </c>
      <c r="C79" s="52" t="s">
        <v>54</v>
      </c>
      <c r="D79" s="52" t="s">
        <v>299</v>
      </c>
      <c r="E79" s="52">
        <v>1</v>
      </c>
      <c r="F79" s="52"/>
      <c r="G79" s="50" t="s">
        <v>34</v>
      </c>
      <c r="H79" s="50">
        <v>0.4</v>
      </c>
      <c r="I79" s="51" t="s">
        <v>301</v>
      </c>
      <c r="J79" s="25">
        <v>1</v>
      </c>
      <c r="K79" s="26" t="s">
        <v>36</v>
      </c>
      <c r="L79" s="27">
        <v>99830</v>
      </c>
      <c r="M79" s="27">
        <v>100748</v>
      </c>
      <c r="N79" s="27"/>
      <c r="O79" s="27">
        <f t="shared" si="6"/>
        <v>918</v>
      </c>
      <c r="P79" s="28"/>
      <c r="Q79" s="28"/>
      <c r="R79" s="27">
        <f t="shared" si="7"/>
        <v>918</v>
      </c>
      <c r="S79" s="77" t="s">
        <v>292</v>
      </c>
      <c r="T79" s="78">
        <v>65081399</v>
      </c>
      <c r="U79" s="30"/>
      <c r="V79" s="30"/>
      <c r="W79" s="31"/>
      <c r="X79" s="39"/>
      <c r="Y79" s="33"/>
      <c r="Z79" s="40" t="s">
        <v>40</v>
      </c>
      <c r="AB79" s="34"/>
      <c r="AC79" s="34" t="e">
        <f>VLOOKUP(T79,[2]Отчет!$D$10:$X$262,12,0)</f>
        <v>#N/A</v>
      </c>
      <c r="AD79" s="34" t="e">
        <f t="shared" si="5"/>
        <v>#N/A</v>
      </c>
      <c r="AE79" s="34"/>
    </row>
    <row r="80" spans="1:31" ht="51.75" customHeight="1" x14ac:dyDescent="0.2">
      <c r="A80" s="46">
        <v>72</v>
      </c>
      <c r="B80" s="47">
        <v>5920</v>
      </c>
      <c r="C80" s="80" t="s">
        <v>54</v>
      </c>
      <c r="D80" s="80" t="s">
        <v>302</v>
      </c>
      <c r="E80" s="80"/>
      <c r="F80" s="80">
        <v>1</v>
      </c>
      <c r="G80" s="81" t="s">
        <v>45</v>
      </c>
      <c r="H80" s="81">
        <v>0.4</v>
      </c>
      <c r="I80" s="46">
        <v>7791074008573</v>
      </c>
      <c r="J80" s="47">
        <v>1</v>
      </c>
      <c r="K80" s="82" t="s">
        <v>36</v>
      </c>
      <c r="L80" s="83">
        <v>33011</v>
      </c>
      <c r="M80" s="27">
        <v>33107</v>
      </c>
      <c r="N80" s="83"/>
      <c r="O80" s="27">
        <f t="shared" si="6"/>
        <v>96</v>
      </c>
      <c r="P80" s="28"/>
      <c r="Q80" s="28"/>
      <c r="R80" s="27">
        <f t="shared" si="7"/>
        <v>96</v>
      </c>
      <c r="S80" s="84" t="s">
        <v>303</v>
      </c>
      <c r="T80" s="46">
        <v>7791074008573</v>
      </c>
      <c r="U80" s="30"/>
      <c r="V80" s="30"/>
      <c r="W80" s="31"/>
      <c r="X80" s="39"/>
      <c r="Y80" s="33"/>
      <c r="Z80" s="40" t="s">
        <v>48</v>
      </c>
      <c r="AB80" s="34"/>
      <c r="AC80" s="34" t="e">
        <f>VLOOKUP(T80,[2]Отчет!$D$10:$X$262,12,0)</f>
        <v>#N/A</v>
      </c>
      <c r="AD80" s="34" t="e">
        <f t="shared" si="5"/>
        <v>#N/A</v>
      </c>
      <c r="AE80" s="34"/>
    </row>
    <row r="81" spans="1:31" ht="51.75" customHeight="1" x14ac:dyDescent="0.2">
      <c r="A81" s="51">
        <v>73</v>
      </c>
      <c r="B81" s="25">
        <v>5920</v>
      </c>
      <c r="C81" s="52" t="s">
        <v>54</v>
      </c>
      <c r="D81" s="52" t="s">
        <v>304</v>
      </c>
      <c r="E81" s="52">
        <v>1</v>
      </c>
      <c r="F81" s="52"/>
      <c r="G81" s="50" t="s">
        <v>34</v>
      </c>
      <c r="H81" s="50">
        <v>0.4</v>
      </c>
      <c r="I81" s="51" t="s">
        <v>305</v>
      </c>
      <c r="J81" s="25">
        <v>1</v>
      </c>
      <c r="K81" s="26" t="s">
        <v>36</v>
      </c>
      <c r="L81" s="27">
        <v>53420</v>
      </c>
      <c r="M81" s="27">
        <v>54196</v>
      </c>
      <c r="N81" s="27"/>
      <c r="O81" s="27">
        <f t="shared" si="6"/>
        <v>776</v>
      </c>
      <c r="P81" s="28">
        <v>2</v>
      </c>
      <c r="Q81" s="28"/>
      <c r="R81" s="27">
        <f t="shared" si="7"/>
        <v>778</v>
      </c>
      <c r="S81" s="77" t="s">
        <v>37</v>
      </c>
      <c r="T81" s="51"/>
      <c r="U81" s="85"/>
      <c r="V81" s="85"/>
      <c r="W81" s="86"/>
      <c r="X81" s="87"/>
      <c r="Y81" s="88"/>
      <c r="Z81" s="89" t="s">
        <v>40</v>
      </c>
      <c r="AA81" s="89"/>
      <c r="AB81" s="34"/>
      <c r="AC81" s="34"/>
      <c r="AD81" s="34"/>
      <c r="AE81" s="34"/>
    </row>
    <row r="82" spans="1:31" ht="39" customHeight="1" x14ac:dyDescent="0.2">
      <c r="A82" s="51">
        <v>74</v>
      </c>
      <c r="B82" s="25">
        <v>7189</v>
      </c>
      <c r="C82" s="52" t="s">
        <v>306</v>
      </c>
      <c r="D82" s="52" t="s">
        <v>307</v>
      </c>
      <c r="E82" s="52"/>
      <c r="F82" s="52">
        <v>1</v>
      </c>
      <c r="G82" s="50" t="s">
        <v>45</v>
      </c>
      <c r="H82" s="50">
        <v>0.4</v>
      </c>
      <c r="I82" s="51" t="s">
        <v>308</v>
      </c>
      <c r="J82" s="25">
        <v>60</v>
      </c>
      <c r="K82" s="26" t="s">
        <v>36</v>
      </c>
      <c r="L82" s="27">
        <v>1880</v>
      </c>
      <c r="M82" s="27">
        <v>2088</v>
      </c>
      <c r="N82" s="27"/>
      <c r="O82" s="27">
        <f t="shared" si="6"/>
        <v>12480</v>
      </c>
      <c r="P82" s="28">
        <v>4</v>
      </c>
      <c r="Q82" s="28"/>
      <c r="R82" s="27">
        <f t="shared" si="7"/>
        <v>12484</v>
      </c>
      <c r="S82" s="77" t="s">
        <v>37</v>
      </c>
      <c r="T82" s="51"/>
      <c r="U82" s="85"/>
      <c r="V82" s="85"/>
      <c r="W82" s="86"/>
      <c r="X82" s="87"/>
      <c r="Y82" s="88"/>
      <c r="Z82" s="89" t="s">
        <v>105</v>
      </c>
      <c r="AA82" s="89"/>
      <c r="AB82" s="34"/>
      <c r="AC82" s="34"/>
      <c r="AD82" s="34"/>
      <c r="AE82" s="34"/>
    </row>
    <row r="83" spans="1:31" ht="36" customHeight="1" x14ac:dyDescent="0.2">
      <c r="A83" s="51">
        <v>75</v>
      </c>
      <c r="B83" s="25">
        <v>7189</v>
      </c>
      <c r="C83" s="52" t="s">
        <v>306</v>
      </c>
      <c r="D83" s="52" t="s">
        <v>309</v>
      </c>
      <c r="E83" s="52"/>
      <c r="F83" s="52">
        <v>1</v>
      </c>
      <c r="G83" s="50" t="s">
        <v>45</v>
      </c>
      <c r="H83" s="50">
        <v>0.4</v>
      </c>
      <c r="I83" s="51" t="s">
        <v>310</v>
      </c>
      <c r="J83" s="25">
        <v>60</v>
      </c>
      <c r="K83" s="26" t="s">
        <v>36</v>
      </c>
      <c r="L83" s="27">
        <v>0.1</v>
      </c>
      <c r="M83" s="27">
        <v>0.1</v>
      </c>
      <c r="N83" s="27"/>
      <c r="O83" s="27">
        <f t="shared" si="6"/>
        <v>0</v>
      </c>
      <c r="P83" s="28">
        <v>4</v>
      </c>
      <c r="Q83" s="28"/>
      <c r="R83" s="27">
        <f t="shared" si="7"/>
        <v>4</v>
      </c>
      <c r="S83" s="77" t="s">
        <v>37</v>
      </c>
      <c r="T83" s="51"/>
      <c r="U83" s="85"/>
      <c r="V83" s="85"/>
      <c r="W83" s="86"/>
      <c r="X83" s="87"/>
      <c r="Y83" s="88"/>
      <c r="Z83" s="89" t="s">
        <v>105</v>
      </c>
      <c r="AA83" s="89"/>
      <c r="AB83" s="34"/>
      <c r="AC83" s="34"/>
      <c r="AD83" s="34"/>
      <c r="AE83" s="34"/>
    </row>
    <row r="84" spans="1:31" ht="69" customHeight="1" x14ac:dyDescent="0.2">
      <c r="A84" s="51">
        <f t="shared" ref="A84" si="9">A83+1</f>
        <v>76</v>
      </c>
      <c r="B84" s="25" t="s">
        <v>265</v>
      </c>
      <c r="C84" s="52" t="s">
        <v>311</v>
      </c>
      <c r="D84" s="52" t="s">
        <v>312</v>
      </c>
      <c r="E84" s="52">
        <v>1</v>
      </c>
      <c r="F84" s="52"/>
      <c r="G84" s="50" t="s">
        <v>34</v>
      </c>
      <c r="H84" s="50">
        <v>0.4</v>
      </c>
      <c r="I84" s="51" t="s">
        <v>313</v>
      </c>
      <c r="J84" s="25" t="s">
        <v>314</v>
      </c>
      <c r="K84" s="26" t="s">
        <v>36</v>
      </c>
      <c r="L84" s="83">
        <v>21719</v>
      </c>
      <c r="M84" s="83">
        <v>21719</v>
      </c>
      <c r="N84" s="27"/>
      <c r="O84" s="27">
        <f t="shared" si="6"/>
        <v>0</v>
      </c>
      <c r="P84" s="28"/>
      <c r="Q84" s="28"/>
      <c r="R84" s="27">
        <f t="shared" si="7"/>
        <v>0</v>
      </c>
      <c r="S84" s="77" t="s">
        <v>315</v>
      </c>
      <c r="T84" s="51"/>
      <c r="U84" s="85"/>
      <c r="V84" s="85"/>
      <c r="W84" s="86"/>
      <c r="X84" s="87"/>
      <c r="Y84" s="88"/>
      <c r="Z84" s="89" t="s">
        <v>40</v>
      </c>
      <c r="AA84" s="89"/>
      <c r="AB84" s="34"/>
      <c r="AC84" s="34"/>
      <c r="AD84" s="34"/>
      <c r="AE84" s="34"/>
    </row>
    <row r="85" spans="1:31" ht="66.75" customHeight="1" x14ac:dyDescent="0.2">
      <c r="A85" s="51">
        <v>76</v>
      </c>
      <c r="B85" s="25" t="s">
        <v>265</v>
      </c>
      <c r="C85" s="52" t="s">
        <v>311</v>
      </c>
      <c r="D85" s="52" t="s">
        <v>312</v>
      </c>
      <c r="E85" s="52"/>
      <c r="F85" s="52"/>
      <c r="G85" s="50" t="s">
        <v>34</v>
      </c>
      <c r="H85" s="50">
        <v>0.4</v>
      </c>
      <c r="I85" s="51" t="s">
        <v>316</v>
      </c>
      <c r="J85" s="25" t="s">
        <v>314</v>
      </c>
      <c r="K85" s="26" t="s">
        <v>317</v>
      </c>
      <c r="L85" s="90">
        <v>13300</v>
      </c>
      <c r="M85" s="90">
        <v>16801</v>
      </c>
      <c r="N85" s="91"/>
      <c r="O85" s="27">
        <f t="shared" si="6"/>
        <v>3501</v>
      </c>
      <c r="P85" s="28">
        <v>7</v>
      </c>
      <c r="Q85" s="28"/>
      <c r="R85" s="27">
        <f t="shared" si="7"/>
        <v>3508</v>
      </c>
      <c r="S85" s="77" t="s">
        <v>315</v>
      </c>
      <c r="T85" s="51"/>
      <c r="U85" s="85"/>
      <c r="V85" s="85"/>
      <c r="W85" s="86"/>
      <c r="X85" s="87"/>
      <c r="Y85" s="88"/>
      <c r="Z85" s="89" t="s">
        <v>40</v>
      </c>
      <c r="AA85" s="89"/>
      <c r="AB85" s="34"/>
      <c r="AC85" s="34"/>
      <c r="AD85" s="34"/>
      <c r="AE85" s="34"/>
    </row>
    <row r="86" spans="1:31" ht="66.75" customHeight="1" x14ac:dyDescent="0.2">
      <c r="A86" s="51"/>
      <c r="B86" s="25" t="s">
        <v>265</v>
      </c>
      <c r="C86" s="52" t="s">
        <v>311</v>
      </c>
      <c r="D86" s="52" t="s">
        <v>312</v>
      </c>
      <c r="E86" s="52"/>
      <c r="F86" s="52"/>
      <c r="G86" s="50" t="s">
        <v>34</v>
      </c>
      <c r="H86" s="50">
        <v>0.4</v>
      </c>
      <c r="I86" s="51" t="s">
        <v>316</v>
      </c>
      <c r="J86" s="25" t="s">
        <v>314</v>
      </c>
      <c r="K86" s="26" t="s">
        <v>318</v>
      </c>
      <c r="L86" s="92">
        <v>0</v>
      </c>
      <c r="M86" s="92">
        <v>0</v>
      </c>
      <c r="N86" s="91"/>
      <c r="O86" s="27">
        <f t="shared" si="6"/>
        <v>0</v>
      </c>
      <c r="P86" s="28"/>
      <c r="Q86" s="28"/>
      <c r="R86" s="27">
        <f t="shared" si="7"/>
        <v>0</v>
      </c>
      <c r="S86" s="77" t="s">
        <v>315</v>
      </c>
      <c r="T86" s="51"/>
      <c r="U86" s="85"/>
      <c r="V86" s="85"/>
      <c r="W86" s="86"/>
      <c r="X86" s="87"/>
      <c r="Y86" s="88"/>
      <c r="Z86" s="89" t="s">
        <v>40</v>
      </c>
      <c r="AA86" s="89"/>
      <c r="AB86" s="34"/>
      <c r="AC86" s="34"/>
      <c r="AD86" s="34"/>
      <c r="AE86" s="34"/>
    </row>
    <row r="87" spans="1:31" ht="51.75" customHeight="1" x14ac:dyDescent="0.2">
      <c r="A87" s="51">
        <v>77</v>
      </c>
      <c r="B87" s="25" t="s">
        <v>265</v>
      </c>
      <c r="C87" s="52" t="s">
        <v>311</v>
      </c>
      <c r="D87" s="52" t="s">
        <v>319</v>
      </c>
      <c r="E87" s="52">
        <v>1</v>
      </c>
      <c r="F87" s="52"/>
      <c r="G87" s="50" t="s">
        <v>34</v>
      </c>
      <c r="H87" s="50">
        <v>0.4</v>
      </c>
      <c r="I87" s="51" t="s">
        <v>320</v>
      </c>
      <c r="J87" s="25" t="s">
        <v>314</v>
      </c>
      <c r="K87" s="26" t="s">
        <v>317</v>
      </c>
      <c r="L87" s="93">
        <v>19329</v>
      </c>
      <c r="M87" s="93">
        <v>23407</v>
      </c>
      <c r="N87" s="27"/>
      <c r="O87" s="27">
        <f t="shared" si="6"/>
        <v>4078</v>
      </c>
      <c r="P87" s="28">
        <v>17</v>
      </c>
      <c r="Q87" s="28"/>
      <c r="R87" s="27">
        <f t="shared" si="7"/>
        <v>4095</v>
      </c>
      <c r="S87" s="77" t="s">
        <v>315</v>
      </c>
      <c r="T87" s="51"/>
      <c r="U87" s="85"/>
      <c r="V87" s="85"/>
      <c r="W87" s="86"/>
      <c r="X87" s="87"/>
      <c r="Y87" s="88"/>
      <c r="Z87" s="89" t="s">
        <v>40</v>
      </c>
      <c r="AA87" s="89"/>
      <c r="AB87" s="34"/>
      <c r="AC87" s="34"/>
      <c r="AD87" s="34"/>
      <c r="AE87" s="34"/>
    </row>
    <row r="88" spans="1:31" ht="51.75" customHeight="1" x14ac:dyDescent="0.2">
      <c r="A88" s="51"/>
      <c r="B88" s="25" t="s">
        <v>265</v>
      </c>
      <c r="C88" s="52" t="s">
        <v>311</v>
      </c>
      <c r="D88" s="52" t="s">
        <v>319</v>
      </c>
      <c r="E88" s="52">
        <v>1</v>
      </c>
      <c r="F88" s="52"/>
      <c r="G88" s="50" t="s">
        <v>34</v>
      </c>
      <c r="H88" s="50">
        <v>0.4</v>
      </c>
      <c r="I88" s="51" t="s">
        <v>320</v>
      </c>
      <c r="J88" s="25" t="s">
        <v>314</v>
      </c>
      <c r="K88" s="26" t="s">
        <v>318</v>
      </c>
      <c r="L88" s="27">
        <v>25466</v>
      </c>
      <c r="M88" s="27">
        <v>29492</v>
      </c>
      <c r="N88" s="27"/>
      <c r="O88" s="27">
        <f t="shared" si="6"/>
        <v>4026</v>
      </c>
      <c r="P88" s="28">
        <v>17</v>
      </c>
      <c r="Q88" s="28"/>
      <c r="R88" s="27">
        <f t="shared" si="7"/>
        <v>4043</v>
      </c>
      <c r="S88" s="77" t="s">
        <v>315</v>
      </c>
      <c r="T88" s="51"/>
      <c r="U88" s="85"/>
      <c r="V88" s="85"/>
      <c r="W88" s="86"/>
      <c r="X88" s="87"/>
      <c r="Y88" s="88"/>
      <c r="Z88" s="89" t="s">
        <v>40</v>
      </c>
      <c r="AA88" s="89"/>
      <c r="AB88" s="34"/>
      <c r="AC88" s="34"/>
      <c r="AD88" s="34"/>
      <c r="AE88" s="34"/>
    </row>
    <row r="89" spans="1:31" ht="36" customHeight="1" x14ac:dyDescent="0.2">
      <c r="A89" s="51">
        <v>78</v>
      </c>
      <c r="B89" s="25" t="s">
        <v>321</v>
      </c>
      <c r="C89" s="52" t="s">
        <v>322</v>
      </c>
      <c r="D89" s="52" t="s">
        <v>323</v>
      </c>
      <c r="E89" s="52">
        <v>1</v>
      </c>
      <c r="F89" s="52"/>
      <c r="G89" s="50" t="s">
        <v>34</v>
      </c>
      <c r="H89" s="50">
        <v>0.4</v>
      </c>
      <c r="I89" s="51" t="s">
        <v>324</v>
      </c>
      <c r="J89" s="25" t="s">
        <v>325</v>
      </c>
      <c r="K89" s="26" t="s">
        <v>36</v>
      </c>
      <c r="L89" s="27">
        <v>1996.1</v>
      </c>
      <c r="M89" s="27">
        <v>2017.1</v>
      </c>
      <c r="N89" s="27"/>
      <c r="O89" s="27">
        <f t="shared" si="6"/>
        <v>420</v>
      </c>
      <c r="P89" s="28">
        <v>4</v>
      </c>
      <c r="Q89" s="28"/>
      <c r="R89" s="27">
        <f t="shared" si="7"/>
        <v>424</v>
      </c>
      <c r="S89" s="77" t="s">
        <v>315</v>
      </c>
      <c r="T89" s="51"/>
      <c r="U89" s="85"/>
      <c r="V89" s="85"/>
      <c r="W89" s="86"/>
      <c r="X89" s="87"/>
      <c r="Y89" s="88"/>
      <c r="Z89" s="89" t="s">
        <v>40</v>
      </c>
      <c r="AA89" s="89"/>
      <c r="AB89" s="34"/>
      <c r="AC89" s="34"/>
      <c r="AD89" s="34"/>
      <c r="AE89" s="34"/>
    </row>
    <row r="90" spans="1:31" ht="36" customHeight="1" x14ac:dyDescent="0.2">
      <c r="A90" s="51">
        <v>79</v>
      </c>
      <c r="B90" s="25" t="s">
        <v>321</v>
      </c>
      <c r="C90" s="52" t="s">
        <v>322</v>
      </c>
      <c r="D90" s="52" t="s">
        <v>326</v>
      </c>
      <c r="E90" s="52">
        <v>1</v>
      </c>
      <c r="F90" s="52"/>
      <c r="G90" s="50" t="s">
        <v>34</v>
      </c>
      <c r="H90" s="50">
        <v>0.4</v>
      </c>
      <c r="I90" s="51" t="s">
        <v>327</v>
      </c>
      <c r="J90" s="25" t="s">
        <v>325</v>
      </c>
      <c r="K90" s="26" t="s">
        <v>36</v>
      </c>
      <c r="L90" s="27">
        <v>499.6</v>
      </c>
      <c r="M90" s="27">
        <v>506.3</v>
      </c>
      <c r="N90" s="27"/>
      <c r="O90" s="27">
        <f t="shared" si="6"/>
        <v>134</v>
      </c>
      <c r="P90" s="28">
        <v>4</v>
      </c>
      <c r="Q90" s="28">
        <v>536</v>
      </c>
      <c r="R90" s="27">
        <f t="shared" si="7"/>
        <v>674</v>
      </c>
      <c r="S90" s="77" t="s">
        <v>315</v>
      </c>
      <c r="T90" s="51"/>
      <c r="U90" s="85"/>
      <c r="V90" s="85"/>
      <c r="W90" s="86"/>
      <c r="X90" s="87"/>
      <c r="Y90" s="88"/>
      <c r="Z90" s="89" t="s">
        <v>40</v>
      </c>
      <c r="AA90" s="89"/>
      <c r="AB90" s="34"/>
      <c r="AC90" s="34"/>
      <c r="AD90" s="34"/>
      <c r="AE90" s="34"/>
    </row>
    <row r="91" spans="1:31" ht="52.5" customHeight="1" x14ac:dyDescent="0.2">
      <c r="A91" s="51">
        <v>80</v>
      </c>
      <c r="B91" s="25" t="s">
        <v>68</v>
      </c>
      <c r="C91" s="52" t="s">
        <v>328</v>
      </c>
      <c r="D91" s="52" t="s">
        <v>329</v>
      </c>
      <c r="E91" s="52">
        <v>1</v>
      </c>
      <c r="F91" s="52"/>
      <c r="G91" s="50" t="s">
        <v>34</v>
      </c>
      <c r="H91" s="50">
        <v>0.4</v>
      </c>
      <c r="I91" s="51" t="s">
        <v>330</v>
      </c>
      <c r="J91" s="25" t="s">
        <v>314</v>
      </c>
      <c r="K91" s="26" t="s">
        <v>36</v>
      </c>
      <c r="L91" s="27">
        <v>0.3</v>
      </c>
      <c r="M91" s="27">
        <v>0.3</v>
      </c>
      <c r="N91" s="27"/>
      <c r="O91" s="27">
        <f t="shared" si="6"/>
        <v>0</v>
      </c>
      <c r="P91" s="28"/>
      <c r="Q91" s="28"/>
      <c r="R91" s="27">
        <f t="shared" si="7"/>
        <v>0</v>
      </c>
      <c r="S91" s="77" t="s">
        <v>315</v>
      </c>
      <c r="T91" s="51"/>
      <c r="U91" s="85"/>
      <c r="V91" s="85"/>
      <c r="W91" s="86"/>
      <c r="X91" s="87"/>
      <c r="Y91" s="88"/>
      <c r="Z91" s="89" t="s">
        <v>40</v>
      </c>
      <c r="AA91" s="89"/>
      <c r="AB91" s="34"/>
      <c r="AC91" s="34"/>
      <c r="AD91" s="34"/>
      <c r="AE91" s="34"/>
    </row>
    <row r="92" spans="1:31" ht="45" customHeight="1" x14ac:dyDescent="0.2">
      <c r="A92" s="51">
        <v>81</v>
      </c>
      <c r="B92" s="25" t="s">
        <v>68</v>
      </c>
      <c r="C92" s="52" t="s">
        <v>328</v>
      </c>
      <c r="D92" s="52" t="s">
        <v>331</v>
      </c>
      <c r="E92" s="52">
        <v>1</v>
      </c>
      <c r="F92" s="52"/>
      <c r="G92" s="50" t="s">
        <v>34</v>
      </c>
      <c r="H92" s="50">
        <v>0.4</v>
      </c>
      <c r="I92" s="51" t="s">
        <v>332</v>
      </c>
      <c r="J92" s="25" t="s">
        <v>314</v>
      </c>
      <c r="K92" s="26" t="s">
        <v>36</v>
      </c>
      <c r="L92" s="27">
        <v>1404.7</v>
      </c>
      <c r="M92" s="27">
        <v>1693</v>
      </c>
      <c r="N92" s="27"/>
      <c r="O92" s="27">
        <f t="shared" si="6"/>
        <v>288</v>
      </c>
      <c r="P92" s="28"/>
      <c r="Q92" s="28"/>
      <c r="R92" s="27">
        <f t="shared" si="7"/>
        <v>288</v>
      </c>
      <c r="S92" s="77" t="s">
        <v>315</v>
      </c>
      <c r="T92" s="51"/>
      <c r="U92" s="85"/>
      <c r="V92" s="85"/>
      <c r="W92" s="86"/>
      <c r="X92" s="87"/>
      <c r="Y92" s="88"/>
      <c r="Z92" s="89" t="s">
        <v>40</v>
      </c>
      <c r="AA92" s="89"/>
      <c r="AB92" s="34"/>
      <c r="AC92" s="34"/>
      <c r="AD92" s="34"/>
      <c r="AE92" s="34"/>
    </row>
    <row r="93" spans="1:31" ht="36" customHeight="1" x14ac:dyDescent="0.2">
      <c r="A93" s="51">
        <v>82</v>
      </c>
      <c r="B93" s="25" t="s">
        <v>333</v>
      </c>
      <c r="C93" s="52" t="s">
        <v>289</v>
      </c>
      <c r="D93" s="52" t="s">
        <v>334</v>
      </c>
      <c r="E93" s="52">
        <v>1</v>
      </c>
      <c r="F93" s="52"/>
      <c r="G93" s="50" t="s">
        <v>34</v>
      </c>
      <c r="H93" s="50">
        <v>0.4</v>
      </c>
      <c r="I93" s="51" t="s">
        <v>335</v>
      </c>
      <c r="J93" s="25" t="s">
        <v>314</v>
      </c>
      <c r="K93" s="26" t="s">
        <v>36</v>
      </c>
      <c r="L93" s="27">
        <v>4705.5</v>
      </c>
      <c r="M93" s="27">
        <v>4793</v>
      </c>
      <c r="N93" s="27"/>
      <c r="O93" s="27">
        <f t="shared" si="6"/>
        <v>88</v>
      </c>
      <c r="P93" s="28">
        <v>2</v>
      </c>
      <c r="Q93" s="28"/>
      <c r="R93" s="27">
        <f t="shared" si="7"/>
        <v>90</v>
      </c>
      <c r="S93" s="77" t="s">
        <v>315</v>
      </c>
      <c r="T93" s="51"/>
      <c r="U93" s="85"/>
      <c r="V93" s="85"/>
      <c r="W93" s="86"/>
      <c r="X93" s="87"/>
      <c r="Y93" s="88"/>
      <c r="Z93" s="89" t="s">
        <v>40</v>
      </c>
      <c r="AA93" s="89"/>
      <c r="AB93" s="34"/>
      <c r="AC93" s="34"/>
      <c r="AD93" s="34"/>
      <c r="AE93" s="34"/>
    </row>
    <row r="94" spans="1:31" ht="48" customHeight="1" x14ac:dyDescent="0.2">
      <c r="A94" s="51">
        <v>83</v>
      </c>
      <c r="B94" s="25" t="s">
        <v>336</v>
      </c>
      <c r="C94" s="52" t="s">
        <v>337</v>
      </c>
      <c r="D94" s="52" t="s">
        <v>338</v>
      </c>
      <c r="E94" s="52"/>
      <c r="F94" s="52">
        <v>1</v>
      </c>
      <c r="G94" s="50" t="s">
        <v>45</v>
      </c>
      <c r="H94" s="50">
        <v>0.4</v>
      </c>
      <c r="I94" s="51" t="s">
        <v>339</v>
      </c>
      <c r="J94" s="25">
        <v>1</v>
      </c>
      <c r="K94" s="26" t="s">
        <v>36</v>
      </c>
      <c r="L94" s="27">
        <v>305440.90000000002</v>
      </c>
      <c r="M94" s="27">
        <v>312635.5</v>
      </c>
      <c r="N94" s="27"/>
      <c r="O94" s="27">
        <f t="shared" si="6"/>
        <v>7195</v>
      </c>
      <c r="P94" s="28"/>
      <c r="Q94" s="28"/>
      <c r="R94" s="27">
        <f t="shared" si="7"/>
        <v>7195</v>
      </c>
      <c r="S94" s="77" t="s">
        <v>259</v>
      </c>
      <c r="T94" s="51"/>
      <c r="U94" s="85"/>
      <c r="V94" s="85"/>
      <c r="W94" s="86"/>
      <c r="X94" s="87"/>
      <c r="Y94" s="88"/>
      <c r="Z94" s="89" t="s">
        <v>48</v>
      </c>
      <c r="AA94" s="89"/>
      <c r="AB94" s="34"/>
      <c r="AC94" s="34"/>
      <c r="AD94" s="34"/>
      <c r="AE94" s="34"/>
    </row>
    <row r="95" spans="1:31" ht="40.5" customHeight="1" x14ac:dyDescent="0.2">
      <c r="A95" s="51">
        <v>84</v>
      </c>
      <c r="B95" s="25" t="s">
        <v>340</v>
      </c>
      <c r="C95" s="52" t="s">
        <v>341</v>
      </c>
      <c r="D95" s="52" t="s">
        <v>342</v>
      </c>
      <c r="E95" s="52"/>
      <c r="F95" s="52">
        <v>1</v>
      </c>
      <c r="G95" s="50" t="s">
        <v>45</v>
      </c>
      <c r="H95" s="50" t="s">
        <v>343</v>
      </c>
      <c r="I95" s="51">
        <v>60038236</v>
      </c>
      <c r="J95" s="25">
        <v>1</v>
      </c>
      <c r="K95" s="26" t="s">
        <v>36</v>
      </c>
      <c r="L95" s="27">
        <v>1664.7</v>
      </c>
      <c r="M95" s="27">
        <v>1966.7</v>
      </c>
      <c r="N95" s="27"/>
      <c r="O95" s="27">
        <f t="shared" si="6"/>
        <v>302</v>
      </c>
      <c r="P95" s="28"/>
      <c r="Q95" s="28"/>
      <c r="R95" s="27">
        <f t="shared" si="7"/>
        <v>302</v>
      </c>
      <c r="S95" s="77" t="s">
        <v>235</v>
      </c>
      <c r="T95" s="51"/>
      <c r="U95" s="85"/>
      <c r="V95" s="85"/>
      <c r="W95" s="86"/>
      <c r="X95" s="87"/>
      <c r="Y95" s="88"/>
      <c r="Z95" s="94" t="s">
        <v>48</v>
      </c>
      <c r="AA95" s="95"/>
      <c r="AB95" s="34"/>
      <c r="AC95" s="34"/>
      <c r="AD95" s="34"/>
      <c r="AE95" s="34"/>
    </row>
    <row r="96" spans="1:31" ht="48" customHeight="1" x14ac:dyDescent="0.2">
      <c r="A96" s="46">
        <v>85</v>
      </c>
      <c r="B96" s="47" t="s">
        <v>344</v>
      </c>
      <c r="C96" s="80" t="s">
        <v>345</v>
      </c>
      <c r="D96" s="80" t="s">
        <v>346</v>
      </c>
      <c r="E96" s="80">
        <v>1</v>
      </c>
      <c r="F96" s="80"/>
      <c r="G96" s="81" t="s">
        <v>34</v>
      </c>
      <c r="H96" s="81">
        <v>0.4</v>
      </c>
      <c r="I96" s="46">
        <v>60105429</v>
      </c>
      <c r="J96" s="47">
        <v>1</v>
      </c>
      <c r="K96" s="82" t="s">
        <v>36</v>
      </c>
      <c r="L96" s="83">
        <v>2276</v>
      </c>
      <c r="M96" s="83">
        <v>3903</v>
      </c>
      <c r="N96" s="83"/>
      <c r="O96" s="83">
        <f t="shared" si="6"/>
        <v>1627</v>
      </c>
      <c r="P96" s="96"/>
      <c r="Q96" s="96"/>
      <c r="R96" s="83">
        <f t="shared" si="7"/>
        <v>1627</v>
      </c>
      <c r="S96" s="84" t="s">
        <v>154</v>
      </c>
      <c r="T96" s="46"/>
      <c r="U96" s="97"/>
      <c r="V96" s="97"/>
      <c r="W96" s="98"/>
      <c r="X96" s="99"/>
      <c r="Y96" s="100"/>
      <c r="Z96" s="101" t="s">
        <v>40</v>
      </c>
      <c r="AA96" s="102"/>
      <c r="AB96" s="34"/>
      <c r="AC96" s="34"/>
      <c r="AD96" s="34"/>
      <c r="AE96" s="34"/>
    </row>
    <row r="97" spans="1:31" ht="37.5" customHeight="1" x14ac:dyDescent="0.2">
      <c r="A97" s="51">
        <f t="shared" ref="A97" si="10">A96+1</f>
        <v>86</v>
      </c>
      <c r="B97" s="25">
        <v>199700804</v>
      </c>
      <c r="C97" s="52" t="s">
        <v>347</v>
      </c>
      <c r="D97" s="52" t="s">
        <v>348</v>
      </c>
      <c r="E97" s="52"/>
      <c r="F97" s="52">
        <v>1</v>
      </c>
      <c r="G97" s="50" t="s">
        <v>45</v>
      </c>
      <c r="H97" s="50">
        <v>0.4</v>
      </c>
      <c r="I97" s="51">
        <v>61066561</v>
      </c>
      <c r="J97" s="25">
        <v>1</v>
      </c>
      <c r="K97" s="26" t="s">
        <v>36</v>
      </c>
      <c r="L97" s="103">
        <v>343</v>
      </c>
      <c r="M97" s="27">
        <v>784</v>
      </c>
      <c r="N97" s="27"/>
      <c r="O97" s="27">
        <f t="shared" si="6"/>
        <v>441</v>
      </c>
      <c r="P97" s="28"/>
      <c r="Q97" s="28"/>
      <c r="R97" s="27">
        <f t="shared" si="7"/>
        <v>441</v>
      </c>
      <c r="S97" s="104" t="s">
        <v>166</v>
      </c>
      <c r="T97" s="105">
        <v>137206</v>
      </c>
      <c r="U97" s="105"/>
      <c r="V97" s="105"/>
      <c r="W97" s="106"/>
      <c r="X97" s="107"/>
      <c r="Y97" s="108"/>
      <c r="Z97" s="109" t="s">
        <v>48</v>
      </c>
      <c r="AA97" s="89"/>
      <c r="AB97" s="34"/>
      <c r="AC97" s="34"/>
      <c r="AD97" s="34"/>
      <c r="AE97" s="34"/>
    </row>
    <row r="98" spans="1:31" ht="38.25" customHeight="1" x14ac:dyDescent="0.2">
      <c r="A98" s="110"/>
      <c r="B98" s="111"/>
      <c r="C98" s="112"/>
      <c r="D98" s="112"/>
      <c r="E98" s="175">
        <f>SUM(E9:E97)</f>
        <v>41</v>
      </c>
      <c r="F98" s="175">
        <f>SUM(F9:F97)</f>
        <v>45</v>
      </c>
      <c r="G98" s="113"/>
      <c r="H98" s="113"/>
      <c r="I98" s="110"/>
      <c r="J98" s="111"/>
      <c r="K98" s="114"/>
      <c r="L98" s="115"/>
      <c r="M98" s="115"/>
      <c r="N98" s="115"/>
      <c r="O98" s="115"/>
      <c r="P98" s="115"/>
      <c r="Q98" s="115"/>
      <c r="R98" s="115"/>
      <c r="S98" s="116"/>
      <c r="T98" s="110"/>
      <c r="U98" s="117"/>
      <c r="V98" s="117"/>
      <c r="W98" s="118"/>
      <c r="X98" s="119"/>
      <c r="Y98" s="120"/>
      <c r="Z98" s="102"/>
      <c r="AA98" s="102"/>
      <c r="AB98" s="34"/>
      <c r="AC98" s="34"/>
      <c r="AD98" s="34"/>
      <c r="AE98" s="34"/>
    </row>
    <row r="99" spans="1:31" ht="24" customHeight="1" x14ac:dyDescent="0.2">
      <c r="A99" s="110"/>
      <c r="B99" s="111"/>
      <c r="C99" s="112"/>
      <c r="D99" s="112"/>
      <c r="E99" s="112"/>
      <c r="F99" s="112"/>
      <c r="G99" s="113"/>
      <c r="H99" s="113"/>
      <c r="I99" s="110"/>
      <c r="J99" s="111"/>
      <c r="K99" s="114"/>
      <c r="L99" s="115"/>
      <c r="M99" s="115"/>
      <c r="N99" s="115"/>
      <c r="O99" s="115"/>
      <c r="P99" s="115"/>
      <c r="Q99" s="115"/>
      <c r="R99" s="115"/>
      <c r="S99" s="116"/>
      <c r="T99" s="110"/>
      <c r="U99" s="117"/>
      <c r="V99" s="117"/>
      <c r="W99" s="118"/>
      <c r="X99" s="119"/>
      <c r="Y99" s="120"/>
      <c r="Z99" s="102"/>
      <c r="AA99" s="102"/>
      <c r="AB99" s="34"/>
      <c r="AC99" s="34"/>
      <c r="AD99" s="34"/>
      <c r="AE99" s="34"/>
    </row>
    <row r="100" spans="1:31" ht="11.25" customHeight="1" x14ac:dyDescent="0.2">
      <c r="A100" s="121"/>
      <c r="B100" s="102"/>
      <c r="C100" s="122"/>
      <c r="D100" s="123"/>
      <c r="E100" s="123"/>
      <c r="F100" s="123"/>
      <c r="G100" s="124"/>
      <c r="H100" s="122"/>
      <c r="I100" s="125"/>
      <c r="J100" s="122"/>
      <c r="K100" s="122"/>
      <c r="L100" s="122"/>
      <c r="M100" s="126"/>
      <c r="N100" s="122"/>
      <c r="O100" s="120"/>
      <c r="P100" s="102"/>
      <c r="Q100" s="102"/>
      <c r="R100" s="102"/>
      <c r="S100" s="127"/>
      <c r="T100" s="128"/>
      <c r="U100" s="128"/>
      <c r="V100" s="30"/>
      <c r="AB100" s="34"/>
      <c r="AC100" s="34"/>
    </row>
    <row r="101" spans="1:31" ht="15" customHeight="1" x14ac:dyDescent="0.25">
      <c r="C101" s="131" t="s">
        <v>349</v>
      </c>
      <c r="D101" s="132"/>
      <c r="E101" s="132"/>
      <c r="F101" s="132"/>
      <c r="G101" s="133"/>
      <c r="H101" s="134"/>
      <c r="I101" s="135"/>
      <c r="J101" s="134"/>
      <c r="K101" s="134"/>
      <c r="L101" s="134"/>
      <c r="M101" s="134"/>
      <c r="N101" s="136">
        <f>SUM(R:R)</f>
        <v>1294906</v>
      </c>
      <c r="O101" s="120"/>
      <c r="P101" s="102"/>
      <c r="Q101" s="102"/>
      <c r="R101" s="102"/>
      <c r="S101" s="127"/>
      <c r="T101" s="137"/>
      <c r="U101" s="128"/>
      <c r="V101" s="40"/>
      <c r="AB101" s="34"/>
      <c r="AC101" s="34"/>
    </row>
    <row r="102" spans="1:31" ht="15" customHeight="1" x14ac:dyDescent="0.25">
      <c r="C102" s="138" t="s">
        <v>350</v>
      </c>
      <c r="D102" s="139"/>
      <c r="E102" s="139"/>
      <c r="F102" s="139"/>
      <c r="G102" s="140"/>
      <c r="H102" s="141"/>
      <c r="I102" s="142"/>
      <c r="J102" s="141"/>
      <c r="K102" s="141"/>
      <c r="L102" s="141"/>
      <c r="M102" s="143"/>
      <c r="N102" s="144"/>
      <c r="S102" s="145"/>
      <c r="T102" s="137"/>
      <c r="U102" s="128"/>
      <c r="V102" s="40"/>
      <c r="Y102" s="40" t="s">
        <v>351</v>
      </c>
      <c r="AB102" s="34"/>
      <c r="AC102" s="34"/>
    </row>
    <row r="103" spans="1:31" ht="15.75" x14ac:dyDescent="0.25">
      <c r="C103" s="146"/>
      <c r="D103" s="147" t="s">
        <v>352</v>
      </c>
      <c r="E103" s="147"/>
      <c r="F103" s="147"/>
      <c r="G103" s="140" t="s">
        <v>353</v>
      </c>
      <c r="H103" s="140"/>
      <c r="I103" s="142"/>
      <c r="J103" s="141"/>
      <c r="K103" s="141"/>
      <c r="L103" s="141"/>
      <c r="M103" s="143"/>
      <c r="N103" s="148">
        <f>SUMIF(G:G,G103,R:R)</f>
        <v>0</v>
      </c>
      <c r="S103" s="145"/>
      <c r="T103" s="137"/>
      <c r="U103" s="128"/>
      <c r="V103" s="40"/>
      <c r="AB103" s="34"/>
      <c r="AC103" s="34"/>
    </row>
    <row r="104" spans="1:31" ht="15" customHeight="1" x14ac:dyDescent="0.25">
      <c r="C104" s="146"/>
      <c r="D104" s="139"/>
      <c r="E104" s="139"/>
      <c r="F104" s="139"/>
      <c r="G104" s="140" t="s">
        <v>34</v>
      </c>
      <c r="H104" s="140"/>
      <c r="I104" s="142"/>
      <c r="J104" s="141"/>
      <c r="K104" s="141"/>
      <c r="L104" s="141"/>
      <c r="M104" s="143"/>
      <c r="N104" s="148">
        <f>SUMIF(G:G,G104,R:R)</f>
        <v>1217799</v>
      </c>
      <c r="S104" s="149">
        <f>N114+N115+N116</f>
        <v>1217799</v>
      </c>
      <c r="T104" s="137"/>
      <c r="U104" s="128"/>
      <c r="V104" s="40"/>
      <c r="AB104" s="34"/>
      <c r="AC104" s="34"/>
    </row>
    <row r="105" spans="1:31" ht="15" customHeight="1" x14ac:dyDescent="0.25">
      <c r="C105" s="146"/>
      <c r="D105" s="139"/>
      <c r="E105" s="139"/>
      <c r="F105" s="139"/>
      <c r="G105" s="140" t="s">
        <v>45</v>
      </c>
      <c r="H105" s="140"/>
      <c r="I105" s="142"/>
      <c r="J105" s="141"/>
      <c r="K105" s="141"/>
      <c r="L105" s="141"/>
      <c r="M105" s="143"/>
      <c r="N105" s="148">
        <f>SUMIF(G:G,G105,R:R)</f>
        <v>77107</v>
      </c>
      <c r="S105" s="150">
        <f>N111+N112+N113</f>
        <v>77107</v>
      </c>
      <c r="T105" s="137"/>
      <c r="U105" s="128"/>
      <c r="V105" s="40"/>
      <c r="AC105" s="34"/>
    </row>
    <row r="106" spans="1:31" ht="3" hidden="1" customHeight="1" x14ac:dyDescent="0.25">
      <c r="C106" s="146"/>
      <c r="D106" s="139"/>
      <c r="E106" s="139"/>
      <c r="F106" s="139"/>
      <c r="G106" s="140"/>
      <c r="H106" s="140"/>
      <c r="I106" s="142"/>
      <c r="J106" s="141"/>
      <c r="K106" s="141"/>
      <c r="L106" s="141"/>
      <c r="M106" s="143"/>
      <c r="N106" s="148"/>
      <c r="S106" s="150"/>
      <c r="T106" s="137"/>
      <c r="U106" s="128"/>
      <c r="V106" s="40"/>
      <c r="AC106" s="34"/>
    </row>
    <row r="107" spans="1:31" ht="15" customHeight="1" x14ac:dyDescent="0.25">
      <c r="C107" s="146"/>
      <c r="D107" s="147" t="s">
        <v>354</v>
      </c>
      <c r="E107" s="147"/>
      <c r="F107" s="147"/>
      <c r="G107" s="140"/>
      <c r="H107" s="140">
        <v>110</v>
      </c>
      <c r="I107" s="142"/>
      <c r="J107" s="141"/>
      <c r="K107" s="141"/>
      <c r="L107" s="141"/>
      <c r="M107" s="143"/>
      <c r="N107" s="148">
        <f>SUMIF($H:$H,H107,R:R)</f>
        <v>0</v>
      </c>
      <c r="T107" s="137"/>
      <c r="V107" s="40"/>
      <c r="AC107" s="34"/>
    </row>
    <row r="108" spans="1:31" ht="15" customHeight="1" x14ac:dyDescent="0.25">
      <c r="C108" s="146"/>
      <c r="D108" s="139"/>
      <c r="E108" s="139"/>
      <c r="F108" s="139"/>
      <c r="G108" s="140"/>
      <c r="H108" s="151" t="s">
        <v>355</v>
      </c>
      <c r="I108" s="142"/>
      <c r="J108" s="141"/>
      <c r="K108" s="141"/>
      <c r="L108" s="141"/>
      <c r="M108" s="143"/>
      <c r="N108" s="148">
        <f>SUMIF($H:$H,6,R:R)+SUMIF($H:$H,10,R:R)</f>
        <v>880985</v>
      </c>
      <c r="T108" s="137"/>
      <c r="V108" s="40"/>
      <c r="AC108" s="34"/>
    </row>
    <row r="109" spans="1:31" ht="15" customHeight="1" x14ac:dyDescent="0.25">
      <c r="C109" s="146"/>
      <c r="D109" s="139"/>
      <c r="E109" s="139"/>
      <c r="F109" s="139"/>
      <c r="G109" s="140"/>
      <c r="H109" s="140">
        <v>0.4</v>
      </c>
      <c r="I109" s="142"/>
      <c r="J109" s="141"/>
      <c r="K109" s="141"/>
      <c r="L109" s="141"/>
      <c r="M109" s="143"/>
      <c r="N109" s="148">
        <f>SUMIF($H:$H,H109,R:R)+SUMIF($H:$H,0.23,R:R)</f>
        <v>413921</v>
      </c>
      <c r="R109" s="102"/>
      <c r="T109" s="137"/>
      <c r="V109" s="40"/>
      <c r="AC109" s="34"/>
    </row>
    <row r="110" spans="1:31" ht="3" hidden="1" customHeight="1" x14ac:dyDescent="0.25">
      <c r="C110" s="146"/>
      <c r="D110" s="139"/>
      <c r="E110" s="139"/>
      <c r="F110" s="139"/>
      <c r="G110" s="140"/>
      <c r="H110" s="140"/>
      <c r="I110" s="142"/>
      <c r="J110" s="141"/>
      <c r="K110" s="141"/>
      <c r="L110" s="141"/>
      <c r="M110" s="143"/>
      <c r="N110" s="148"/>
      <c r="T110" s="137"/>
      <c r="V110" s="40"/>
      <c r="AC110" s="34"/>
    </row>
    <row r="111" spans="1:31" ht="15" customHeight="1" x14ac:dyDescent="0.25">
      <c r="C111" s="146"/>
      <c r="D111" s="147" t="s">
        <v>356</v>
      </c>
      <c r="E111" s="147"/>
      <c r="F111" s="147"/>
      <c r="G111" s="140"/>
      <c r="H111" s="140"/>
      <c r="I111" s="142" t="s">
        <v>48</v>
      </c>
      <c r="J111" s="141"/>
      <c r="K111" s="141"/>
      <c r="L111" s="141"/>
      <c r="M111" s="143"/>
      <c r="N111" s="148">
        <f t="shared" ref="N111:N116" si="11">SUMIF($Z$9:$Z$105,I111,$R$9:$R$105)</f>
        <v>60911</v>
      </c>
      <c r="S111" s="18" t="s">
        <v>357</v>
      </c>
      <c r="T111" s="137"/>
      <c r="V111" s="40"/>
    </row>
    <row r="112" spans="1:31" ht="15" customHeight="1" x14ac:dyDescent="0.25">
      <c r="C112" s="146"/>
      <c r="D112" s="147"/>
      <c r="E112" s="147"/>
      <c r="F112" s="147"/>
      <c r="G112" s="140"/>
      <c r="H112" s="140"/>
      <c r="I112" s="33" t="s">
        <v>105</v>
      </c>
      <c r="J112" s="141"/>
      <c r="K112" s="141"/>
      <c r="L112" s="141"/>
      <c r="M112" s="143"/>
      <c r="N112" s="148">
        <f t="shared" si="11"/>
        <v>14077</v>
      </c>
      <c r="R112" s="102"/>
      <c r="T112" s="137"/>
      <c r="V112" s="40"/>
    </row>
    <row r="113" spans="1:23" ht="15" customHeight="1" x14ac:dyDescent="0.25">
      <c r="C113" s="146"/>
      <c r="D113" s="139"/>
      <c r="E113" s="139"/>
      <c r="F113" s="139"/>
      <c r="G113" s="140"/>
      <c r="H113" s="140"/>
      <c r="I113" s="142" t="s">
        <v>281</v>
      </c>
      <c r="J113" s="141"/>
      <c r="K113" s="141"/>
      <c r="L113" s="141"/>
      <c r="M113" s="143"/>
      <c r="N113" s="148">
        <f t="shared" si="11"/>
        <v>2119</v>
      </c>
      <c r="T113" s="137"/>
      <c r="V113" s="40"/>
    </row>
    <row r="114" spans="1:23" ht="15" customHeight="1" x14ac:dyDescent="0.25">
      <c r="C114" s="146"/>
      <c r="D114" s="139"/>
      <c r="E114" s="139"/>
      <c r="F114" s="139"/>
      <c r="G114" s="140"/>
      <c r="H114" s="140"/>
      <c r="I114" s="142" t="s">
        <v>121</v>
      </c>
      <c r="J114" s="141"/>
      <c r="K114" s="141"/>
      <c r="L114" s="141"/>
      <c r="M114" s="143"/>
      <c r="N114" s="148">
        <f t="shared" si="11"/>
        <v>498491</v>
      </c>
      <c r="T114" s="137"/>
      <c r="V114" s="40"/>
    </row>
    <row r="115" spans="1:23" ht="15" customHeight="1" x14ac:dyDescent="0.25">
      <c r="C115" s="146"/>
      <c r="D115" s="139"/>
      <c r="E115" s="139"/>
      <c r="F115" s="139"/>
      <c r="G115" s="140"/>
      <c r="H115" s="140"/>
      <c r="I115" s="142" t="s">
        <v>40</v>
      </c>
      <c r="J115" s="141"/>
      <c r="K115" s="141"/>
      <c r="L115" s="141"/>
      <c r="M115" s="143"/>
      <c r="N115" s="148">
        <f t="shared" si="11"/>
        <v>712954</v>
      </c>
      <c r="T115" s="137"/>
      <c r="V115" s="40"/>
    </row>
    <row r="116" spans="1:23" ht="15" customHeight="1" x14ac:dyDescent="0.25">
      <c r="C116" s="146"/>
      <c r="D116" s="139"/>
      <c r="E116" s="139"/>
      <c r="F116" s="139"/>
      <c r="G116" s="140"/>
      <c r="H116" s="140"/>
      <c r="I116" s="142" t="s">
        <v>132</v>
      </c>
      <c r="J116" s="141"/>
      <c r="K116" s="141"/>
      <c r="L116" s="141"/>
      <c r="M116" s="143"/>
      <c r="N116" s="148">
        <f t="shared" si="11"/>
        <v>6354</v>
      </c>
      <c r="T116" s="137"/>
      <c r="V116" s="40"/>
    </row>
    <row r="117" spans="1:23" s="7" customFormat="1" ht="51.75" customHeight="1" x14ac:dyDescent="0.25">
      <c r="A117" s="152" t="s">
        <v>358</v>
      </c>
      <c r="B117" s="153"/>
      <c r="C117" s="154"/>
      <c r="D117" s="155"/>
      <c r="E117" s="155"/>
      <c r="F117" s="155"/>
      <c r="G117" s="154"/>
      <c r="H117" s="154"/>
      <c r="I117" s="156"/>
      <c r="J117" s="153"/>
      <c r="K117" s="173" t="s">
        <v>359</v>
      </c>
      <c r="L117" s="173"/>
      <c r="M117" s="173"/>
      <c r="N117" s="173"/>
      <c r="O117" s="173"/>
      <c r="P117" s="173"/>
      <c r="Q117" s="173"/>
      <c r="R117" s="173"/>
      <c r="S117" s="157"/>
      <c r="T117" s="40"/>
      <c r="W117" s="158"/>
    </row>
    <row r="118" spans="1:23" s="7" customFormat="1" ht="15" x14ac:dyDescent="0.2">
      <c r="A118" s="159"/>
      <c r="C118" s="160"/>
      <c r="D118" s="161"/>
      <c r="E118" s="161"/>
      <c r="F118" s="161"/>
      <c r="G118" s="159"/>
      <c r="H118" s="162"/>
      <c r="I118" s="158"/>
      <c r="K118" s="162"/>
      <c r="L118" s="163"/>
      <c r="M118" s="164"/>
      <c r="N118" s="163"/>
      <c r="O118" s="164"/>
      <c r="P118" s="163"/>
      <c r="Q118" s="163"/>
      <c r="R118" s="163"/>
      <c r="S118" s="157"/>
      <c r="T118" s="40"/>
      <c r="W118" s="158"/>
    </row>
    <row r="119" spans="1:23" s="7" customFormat="1" ht="15" x14ac:dyDescent="0.2">
      <c r="A119" s="159"/>
      <c r="C119" s="160"/>
      <c r="D119" s="161"/>
      <c r="E119" s="161"/>
      <c r="F119" s="161"/>
      <c r="G119" s="159"/>
      <c r="H119" s="162"/>
      <c r="I119" s="158"/>
      <c r="K119" s="162" t="s">
        <v>360</v>
      </c>
      <c r="L119" s="163"/>
      <c r="M119" s="164"/>
      <c r="N119" s="163"/>
      <c r="O119" s="164"/>
      <c r="P119" s="163"/>
      <c r="Q119" s="163"/>
      <c r="R119" s="163"/>
      <c r="S119" s="157"/>
      <c r="T119" s="40"/>
      <c r="W119" s="158"/>
    </row>
    <row r="120" spans="1:23" s="7" customFormat="1" ht="15" customHeight="1" x14ac:dyDescent="0.25">
      <c r="A120" s="174" t="s">
        <v>361</v>
      </c>
      <c r="B120" s="174"/>
      <c r="C120" s="174"/>
      <c r="D120" s="163"/>
      <c r="E120" s="163"/>
      <c r="F120" s="163"/>
      <c r="G120" s="159"/>
      <c r="H120" s="165"/>
      <c r="I120" s="158"/>
      <c r="K120" s="166" t="s">
        <v>362</v>
      </c>
      <c r="L120" s="2"/>
      <c r="M120" s="4"/>
      <c r="N120" s="2"/>
      <c r="O120" s="4"/>
      <c r="P120" s="2"/>
      <c r="Q120" s="2"/>
      <c r="R120" s="2"/>
      <c r="S120" s="157"/>
      <c r="T120" s="40"/>
      <c r="W120" s="158"/>
    </row>
    <row r="121" spans="1:23" s="7" customFormat="1" x14ac:dyDescent="0.2">
      <c r="A121" s="167"/>
      <c r="D121" s="168"/>
      <c r="E121" s="168"/>
      <c r="F121" s="168"/>
      <c r="G121" s="167"/>
      <c r="I121" s="158"/>
      <c r="M121" s="169"/>
      <c r="O121" s="169"/>
      <c r="S121" s="157"/>
      <c r="T121" s="40"/>
      <c r="W121" s="158"/>
    </row>
    <row r="122" spans="1:23" s="7" customFormat="1" x14ac:dyDescent="0.2">
      <c r="A122" s="167" t="s">
        <v>363</v>
      </c>
      <c r="D122" s="168"/>
      <c r="E122" s="168"/>
      <c r="F122" s="168"/>
      <c r="G122" s="167"/>
      <c r="I122" s="158"/>
      <c r="K122" s="7" t="s">
        <v>363</v>
      </c>
      <c r="M122" s="169"/>
      <c r="O122" s="169"/>
      <c r="S122" s="157"/>
      <c r="T122" s="40"/>
      <c r="W122" s="158"/>
    </row>
    <row r="123" spans="1:23" x14ac:dyDescent="0.2">
      <c r="B123"/>
      <c r="C123"/>
      <c r="S123" s="157"/>
      <c r="V123" s="40"/>
    </row>
    <row r="124" spans="1:23" x14ac:dyDescent="0.2">
      <c r="B124"/>
      <c r="C124"/>
      <c r="S124" s="157"/>
      <c r="V124" s="40"/>
    </row>
    <row r="125" spans="1:23" x14ac:dyDescent="0.2">
      <c r="B125"/>
      <c r="C125"/>
      <c r="S125" s="157"/>
      <c r="V125" s="40"/>
    </row>
    <row r="126" spans="1:23" x14ac:dyDescent="0.2">
      <c r="B126"/>
      <c r="C126"/>
      <c r="S126" s="157"/>
      <c r="V126" s="40"/>
    </row>
    <row r="127" spans="1:23" x14ac:dyDescent="0.2">
      <c r="B127"/>
      <c r="C127"/>
      <c r="S127" s="157"/>
      <c r="V127" s="40"/>
    </row>
    <row r="128" spans="1:23" x14ac:dyDescent="0.2">
      <c r="B128"/>
      <c r="C128"/>
      <c r="S128" s="157"/>
      <c r="V128" s="40"/>
    </row>
    <row r="129" spans="2:23" x14ac:dyDescent="0.2">
      <c r="B129"/>
      <c r="C129"/>
      <c r="S129" s="157"/>
      <c r="V129" s="40"/>
    </row>
    <row r="130" spans="2:23" x14ac:dyDescent="0.2">
      <c r="B130"/>
      <c r="C130"/>
      <c r="S130" s="157"/>
      <c r="V130" s="40"/>
    </row>
    <row r="131" spans="2:23" x14ac:dyDescent="0.2">
      <c r="B131"/>
      <c r="C131"/>
      <c r="S131" s="157"/>
      <c r="V131" s="40"/>
    </row>
    <row r="132" spans="2:23" x14ac:dyDescent="0.2">
      <c r="B132"/>
      <c r="C132"/>
      <c r="S132" s="157"/>
      <c r="V132" s="40"/>
    </row>
    <row r="133" spans="2:23" x14ac:dyDescent="0.2">
      <c r="B133"/>
      <c r="C133"/>
      <c r="S133" s="157"/>
      <c r="V133" s="40"/>
    </row>
    <row r="134" spans="2:23" x14ac:dyDescent="0.2">
      <c r="B134"/>
      <c r="C134"/>
      <c r="S134" s="157"/>
      <c r="V134" s="40"/>
    </row>
    <row r="135" spans="2:23" x14ac:dyDescent="0.2">
      <c r="B135"/>
      <c r="C135"/>
      <c r="S135" s="157"/>
      <c r="V135" s="40"/>
    </row>
    <row r="136" spans="2:23" x14ac:dyDescent="0.2">
      <c r="B136"/>
      <c r="C136"/>
      <c r="S136" s="157"/>
      <c r="V136" s="40"/>
    </row>
    <row r="137" spans="2:23" x14ac:dyDescent="0.2">
      <c r="B137"/>
      <c r="C137"/>
      <c r="S137" s="157"/>
      <c r="V137" s="40"/>
    </row>
    <row r="138" spans="2:23" x14ac:dyDescent="0.2">
      <c r="B138"/>
      <c r="C138"/>
      <c r="P138" s="129"/>
      <c r="V138" s="40"/>
      <c r="W138" s="40"/>
    </row>
    <row r="139" spans="2:23" x14ac:dyDescent="0.2">
      <c r="B139"/>
      <c r="C139"/>
      <c r="P139" s="129"/>
      <c r="V139" s="40"/>
      <c r="W139" s="40"/>
    </row>
    <row r="140" spans="2:23" x14ac:dyDescent="0.2">
      <c r="B140"/>
      <c r="C140"/>
      <c r="P140" s="129"/>
      <c r="V140" s="40"/>
      <c r="W140" s="40"/>
    </row>
    <row r="141" spans="2:23" x14ac:dyDescent="0.2">
      <c r="B141"/>
      <c r="C141"/>
      <c r="P141" s="129"/>
      <c r="V141" s="40"/>
      <c r="W141" s="40"/>
    </row>
    <row r="142" spans="2:23" x14ac:dyDescent="0.2">
      <c r="B142"/>
      <c r="C142"/>
      <c r="P142" s="129"/>
      <c r="V142" s="40"/>
      <c r="W142" s="40"/>
    </row>
    <row r="143" spans="2:23" x14ac:dyDescent="0.2">
      <c r="B143"/>
      <c r="C143"/>
      <c r="P143" s="129"/>
      <c r="V143" s="40"/>
      <c r="W143" s="40"/>
    </row>
    <row r="144" spans="2:23" x14ac:dyDescent="0.2">
      <c r="B144"/>
      <c r="C144"/>
      <c r="P144" s="129"/>
      <c r="V144" s="40"/>
      <c r="W144" s="40"/>
    </row>
    <row r="145" spans="2:23" x14ac:dyDescent="0.2">
      <c r="B145"/>
      <c r="C145"/>
      <c r="P145" s="129"/>
      <c r="V145" s="40"/>
      <c r="W145" s="40"/>
    </row>
    <row r="146" spans="2:23" x14ac:dyDescent="0.2">
      <c r="B146"/>
      <c r="C146"/>
      <c r="P146" s="129"/>
      <c r="V146" s="40"/>
      <c r="W146" s="40"/>
    </row>
    <row r="147" spans="2:23" x14ac:dyDescent="0.2">
      <c r="B147"/>
      <c r="C147"/>
      <c r="P147" s="129"/>
      <c r="V147" s="40"/>
      <c r="W147" s="40"/>
    </row>
    <row r="148" spans="2:23" x14ac:dyDescent="0.2">
      <c r="B148"/>
      <c r="C148"/>
      <c r="P148" s="129"/>
      <c r="V148" s="40"/>
      <c r="W148" s="40"/>
    </row>
    <row r="149" spans="2:23" x14ac:dyDescent="0.2">
      <c r="B149"/>
      <c r="C149"/>
      <c r="P149" s="129"/>
      <c r="V149" s="40"/>
      <c r="W149" s="40"/>
    </row>
    <row r="150" spans="2:23" x14ac:dyDescent="0.2">
      <c r="B150"/>
      <c r="C150"/>
      <c r="P150" s="129"/>
      <c r="V150" s="40"/>
      <c r="W150" s="40"/>
    </row>
    <row r="151" spans="2:23" x14ac:dyDescent="0.2">
      <c r="B151"/>
      <c r="C151"/>
      <c r="P151" s="129"/>
      <c r="V151" s="40"/>
      <c r="W151" s="40"/>
    </row>
    <row r="152" spans="2:23" x14ac:dyDescent="0.2">
      <c r="B152"/>
      <c r="C152"/>
      <c r="P152" s="129"/>
      <c r="V152" s="40"/>
      <c r="W152" s="40"/>
    </row>
    <row r="153" spans="2:23" x14ac:dyDescent="0.2">
      <c r="B153"/>
      <c r="C153"/>
      <c r="P153" s="129"/>
      <c r="V153" s="40"/>
      <c r="W153" s="40"/>
    </row>
    <row r="154" spans="2:23" x14ac:dyDescent="0.2">
      <c r="B154"/>
      <c r="C154"/>
      <c r="S154" s="157"/>
      <c r="V154" s="40"/>
    </row>
    <row r="155" spans="2:23" x14ac:dyDescent="0.2">
      <c r="B155"/>
      <c r="C155"/>
      <c r="S155" s="157"/>
      <c r="V155" s="40"/>
    </row>
    <row r="156" spans="2:23" x14ac:dyDescent="0.2">
      <c r="B156"/>
      <c r="C156"/>
      <c r="S156" s="157"/>
      <c r="V156" s="40"/>
    </row>
    <row r="157" spans="2:23" x14ac:dyDescent="0.2">
      <c r="B157"/>
      <c r="C157"/>
      <c r="S157" s="157"/>
      <c r="V157" s="40"/>
    </row>
    <row r="158" spans="2:23" x14ac:dyDescent="0.2">
      <c r="B158"/>
      <c r="C158"/>
      <c r="S158" s="157"/>
      <c r="V158" s="40"/>
    </row>
    <row r="159" spans="2:23" x14ac:dyDescent="0.2">
      <c r="B159"/>
      <c r="C159"/>
      <c r="S159" s="157"/>
      <c r="V159" s="40"/>
    </row>
    <row r="160" spans="2:23" x14ac:dyDescent="0.2">
      <c r="B160"/>
      <c r="C160"/>
      <c r="S160" s="157"/>
      <c r="V160" s="40"/>
    </row>
    <row r="161" spans="2:22" x14ac:dyDescent="0.2">
      <c r="B161"/>
      <c r="C161"/>
      <c r="S161" s="157"/>
      <c r="V161" s="40"/>
    </row>
    <row r="162" spans="2:22" x14ac:dyDescent="0.2">
      <c r="B162"/>
      <c r="C162"/>
      <c r="S162" s="157"/>
      <c r="V162" s="40"/>
    </row>
    <row r="163" spans="2:22" x14ac:dyDescent="0.2">
      <c r="B163"/>
      <c r="C163"/>
      <c r="S163" s="157"/>
      <c r="V163" s="40"/>
    </row>
    <row r="164" spans="2:22" x14ac:dyDescent="0.2">
      <c r="B164"/>
      <c r="C164"/>
      <c r="S164" s="157"/>
      <c r="V164" s="40"/>
    </row>
    <row r="165" spans="2:22" x14ac:dyDescent="0.2">
      <c r="S165" s="157"/>
      <c r="V165" s="40"/>
    </row>
    <row r="166" spans="2:22" x14ac:dyDescent="0.2">
      <c r="S166" s="157"/>
      <c r="V166" s="40"/>
    </row>
    <row r="167" spans="2:22" x14ac:dyDescent="0.2">
      <c r="S167" s="157"/>
      <c r="V167" s="40"/>
    </row>
    <row r="168" spans="2:22" x14ac:dyDescent="0.2">
      <c r="S168" s="157"/>
      <c r="V168" s="40"/>
    </row>
    <row r="169" spans="2:22" x14ac:dyDescent="0.2">
      <c r="S169" s="157"/>
      <c r="V169" s="40"/>
    </row>
    <row r="170" spans="2:22" x14ac:dyDescent="0.2">
      <c r="S170" s="157"/>
      <c r="V170" s="40"/>
    </row>
    <row r="171" spans="2:22" x14ac:dyDescent="0.2">
      <c r="S171" s="157"/>
      <c r="V171" s="40"/>
    </row>
    <row r="172" spans="2:22" x14ac:dyDescent="0.2">
      <c r="S172" s="157"/>
      <c r="V172" s="40"/>
    </row>
    <row r="173" spans="2:22" x14ac:dyDescent="0.2">
      <c r="S173" s="157"/>
      <c r="V173" s="40"/>
    </row>
    <row r="174" spans="2:22" x14ac:dyDescent="0.2">
      <c r="V174" s="40"/>
    </row>
    <row r="175" spans="2:22" x14ac:dyDescent="0.2">
      <c r="V175" s="40"/>
    </row>
    <row r="176" spans="2:22" x14ac:dyDescent="0.2">
      <c r="V176" s="40"/>
    </row>
    <row r="177" spans="22:22" x14ac:dyDescent="0.2">
      <c r="V177" s="40"/>
    </row>
    <row r="178" spans="22:22" x14ac:dyDescent="0.2">
      <c r="V178" s="40"/>
    </row>
    <row r="179" spans="22:22" x14ac:dyDescent="0.2">
      <c r="V179" s="40"/>
    </row>
    <row r="180" spans="22:22" x14ac:dyDescent="0.2">
      <c r="V180" s="40"/>
    </row>
    <row r="181" spans="22:22" x14ac:dyDescent="0.2">
      <c r="V181" s="40"/>
    </row>
    <row r="182" spans="22:22" x14ac:dyDescent="0.2">
      <c r="V182" s="40"/>
    </row>
    <row r="183" spans="22:22" x14ac:dyDescent="0.2">
      <c r="V183" s="40"/>
    </row>
    <row r="184" spans="22:22" x14ac:dyDescent="0.2">
      <c r="V184" s="40"/>
    </row>
    <row r="185" spans="22:22" x14ac:dyDescent="0.2">
      <c r="V185" s="40"/>
    </row>
    <row r="186" spans="22:22" x14ac:dyDescent="0.2">
      <c r="V186" s="40"/>
    </row>
    <row r="187" spans="22:22" x14ac:dyDescent="0.2">
      <c r="V187" s="40"/>
    </row>
    <row r="188" spans="22:22" x14ac:dyDescent="0.2">
      <c r="V188" s="40"/>
    </row>
    <row r="189" spans="22:22" x14ac:dyDescent="0.2">
      <c r="V189" s="40"/>
    </row>
    <row r="190" spans="22:22" x14ac:dyDescent="0.2">
      <c r="V190" s="40"/>
    </row>
    <row r="191" spans="22:22" x14ac:dyDescent="0.2">
      <c r="V191" s="40"/>
    </row>
    <row r="192" spans="22:22" x14ac:dyDescent="0.2">
      <c r="V192" s="40"/>
    </row>
    <row r="193" spans="22:22" x14ac:dyDescent="0.2">
      <c r="V193" s="40"/>
    </row>
    <row r="194" spans="22:22" x14ac:dyDescent="0.2">
      <c r="V194" s="40"/>
    </row>
    <row r="195" spans="22:22" x14ac:dyDescent="0.2">
      <c r="V195" s="40"/>
    </row>
    <row r="196" spans="22:22" x14ac:dyDescent="0.2">
      <c r="V196" s="40"/>
    </row>
    <row r="197" spans="22:22" x14ac:dyDescent="0.2">
      <c r="V197" s="40"/>
    </row>
    <row r="198" spans="22:22" x14ac:dyDescent="0.2">
      <c r="V198" s="40"/>
    </row>
    <row r="199" spans="22:22" x14ac:dyDescent="0.2">
      <c r="V199" s="40"/>
    </row>
    <row r="200" spans="22:22" x14ac:dyDescent="0.2">
      <c r="V200" s="40"/>
    </row>
    <row r="201" spans="22:22" x14ac:dyDescent="0.2">
      <c r="V201" s="40"/>
    </row>
    <row r="202" spans="22:22" x14ac:dyDescent="0.2">
      <c r="V202" s="40"/>
    </row>
    <row r="203" spans="22:22" x14ac:dyDescent="0.2">
      <c r="V203" s="40"/>
    </row>
    <row r="204" spans="22:22" x14ac:dyDescent="0.2">
      <c r="V204" s="40"/>
    </row>
    <row r="205" spans="22:22" x14ac:dyDescent="0.2">
      <c r="V205" s="40"/>
    </row>
    <row r="206" spans="22:22" x14ac:dyDescent="0.2">
      <c r="V206" s="40"/>
    </row>
    <row r="207" spans="22:22" x14ac:dyDescent="0.2">
      <c r="V207" s="40"/>
    </row>
    <row r="208" spans="22:22" x14ac:dyDescent="0.2">
      <c r="V208" s="40"/>
    </row>
    <row r="209" spans="22:22" x14ac:dyDescent="0.2">
      <c r="V209" s="40"/>
    </row>
    <row r="210" spans="22:22" x14ac:dyDescent="0.2">
      <c r="V210" s="40"/>
    </row>
    <row r="211" spans="22:22" x14ac:dyDescent="0.2">
      <c r="V211" s="40"/>
    </row>
    <row r="212" spans="22:22" x14ac:dyDescent="0.2">
      <c r="V212" s="40"/>
    </row>
    <row r="213" spans="22:22" x14ac:dyDescent="0.2">
      <c r="V213" s="40"/>
    </row>
    <row r="214" spans="22:22" x14ac:dyDescent="0.2">
      <c r="V214" s="40"/>
    </row>
    <row r="215" spans="22:22" x14ac:dyDescent="0.2">
      <c r="V215" s="40"/>
    </row>
    <row r="216" spans="22:22" x14ac:dyDescent="0.2">
      <c r="V216" s="40"/>
    </row>
    <row r="217" spans="22:22" x14ac:dyDescent="0.2">
      <c r="V217" s="40"/>
    </row>
    <row r="218" spans="22:22" x14ac:dyDescent="0.2">
      <c r="V218" s="40"/>
    </row>
    <row r="219" spans="22:22" x14ac:dyDescent="0.2">
      <c r="V219" s="40"/>
    </row>
    <row r="220" spans="22:22" x14ac:dyDescent="0.2">
      <c r="V220" s="40"/>
    </row>
    <row r="221" spans="22:22" x14ac:dyDescent="0.2">
      <c r="V221" s="40"/>
    </row>
    <row r="222" spans="22:22" x14ac:dyDescent="0.2">
      <c r="V222" s="40"/>
    </row>
    <row r="223" spans="22:22" x14ac:dyDescent="0.2">
      <c r="V223" s="40"/>
    </row>
    <row r="224" spans="22:22" x14ac:dyDescent="0.2">
      <c r="V224" s="40"/>
    </row>
    <row r="225" spans="22:22" x14ac:dyDescent="0.2">
      <c r="V225" s="40"/>
    </row>
    <row r="226" spans="22:22" x14ac:dyDescent="0.2">
      <c r="V226" s="40"/>
    </row>
    <row r="227" spans="22:22" x14ac:dyDescent="0.2">
      <c r="V227" s="40"/>
    </row>
    <row r="228" spans="22:22" x14ac:dyDescent="0.2">
      <c r="V228" s="40"/>
    </row>
    <row r="229" spans="22:22" x14ac:dyDescent="0.2">
      <c r="V229" s="40"/>
    </row>
    <row r="230" spans="22:22" x14ac:dyDescent="0.2">
      <c r="V230" s="40"/>
    </row>
    <row r="231" spans="22:22" x14ac:dyDescent="0.2">
      <c r="V231" s="40"/>
    </row>
    <row r="232" spans="22:22" x14ac:dyDescent="0.2">
      <c r="V232" s="40"/>
    </row>
    <row r="233" spans="22:22" x14ac:dyDescent="0.2">
      <c r="V233" s="40"/>
    </row>
    <row r="234" spans="22:22" x14ac:dyDescent="0.2">
      <c r="V234" s="40"/>
    </row>
    <row r="235" spans="22:22" x14ac:dyDescent="0.2">
      <c r="V235" s="40"/>
    </row>
    <row r="236" spans="22:22" x14ac:dyDescent="0.2">
      <c r="V236" s="40"/>
    </row>
    <row r="237" spans="22:22" x14ac:dyDescent="0.2">
      <c r="V237" s="40"/>
    </row>
    <row r="238" spans="22:22" x14ac:dyDescent="0.2">
      <c r="V238" s="40"/>
    </row>
    <row r="239" spans="22:22" x14ac:dyDescent="0.2">
      <c r="V239" s="40"/>
    </row>
    <row r="240" spans="22:22" x14ac:dyDescent="0.2">
      <c r="V240" s="40"/>
    </row>
    <row r="241" spans="22:22" x14ac:dyDescent="0.2">
      <c r="V241" s="40"/>
    </row>
    <row r="242" spans="22:22" x14ac:dyDescent="0.2">
      <c r="V242" s="40"/>
    </row>
    <row r="243" spans="22:22" x14ac:dyDescent="0.2">
      <c r="V243" s="40"/>
    </row>
    <row r="244" spans="22:22" x14ac:dyDescent="0.2">
      <c r="V244" s="40"/>
    </row>
    <row r="245" spans="22:22" x14ac:dyDescent="0.2">
      <c r="V245" s="40"/>
    </row>
    <row r="246" spans="22:22" x14ac:dyDescent="0.2">
      <c r="V246" s="40"/>
    </row>
    <row r="247" spans="22:22" x14ac:dyDescent="0.2">
      <c r="V247" s="40"/>
    </row>
    <row r="248" spans="22:22" x14ac:dyDescent="0.2">
      <c r="V248" s="40"/>
    </row>
    <row r="249" spans="22:22" x14ac:dyDescent="0.2">
      <c r="V249" s="40"/>
    </row>
    <row r="250" spans="22:22" x14ac:dyDescent="0.2">
      <c r="V250" s="40"/>
    </row>
    <row r="251" spans="22:22" x14ac:dyDescent="0.2">
      <c r="V251" s="40"/>
    </row>
    <row r="252" spans="22:22" x14ac:dyDescent="0.2">
      <c r="V252" s="40"/>
    </row>
    <row r="253" spans="22:22" x14ac:dyDescent="0.2">
      <c r="V253" s="40"/>
    </row>
    <row r="254" spans="22:22" x14ac:dyDescent="0.2">
      <c r="V254" s="40"/>
    </row>
    <row r="255" spans="22:22" x14ac:dyDescent="0.2">
      <c r="V255" s="40"/>
    </row>
    <row r="256" spans="22:22" x14ac:dyDescent="0.2">
      <c r="V256" s="40"/>
    </row>
    <row r="257" spans="22:22" x14ac:dyDescent="0.2">
      <c r="V257" s="40"/>
    </row>
    <row r="258" spans="22:22" x14ac:dyDescent="0.2">
      <c r="V258" s="40"/>
    </row>
    <row r="259" spans="22:22" x14ac:dyDescent="0.2">
      <c r="V259" s="40"/>
    </row>
    <row r="260" spans="22:22" x14ac:dyDescent="0.2">
      <c r="V260" s="40"/>
    </row>
    <row r="261" spans="22:22" x14ac:dyDescent="0.2">
      <c r="V261" s="40"/>
    </row>
    <row r="262" spans="22:22" x14ac:dyDescent="0.2">
      <c r="V262" s="40"/>
    </row>
    <row r="263" spans="22:22" x14ac:dyDescent="0.2">
      <c r="V263" s="40"/>
    </row>
    <row r="264" spans="22:22" x14ac:dyDescent="0.2">
      <c r="V264" s="40"/>
    </row>
    <row r="265" spans="22:22" x14ac:dyDescent="0.2">
      <c r="V265" s="40"/>
    </row>
    <row r="266" spans="22:22" x14ac:dyDescent="0.2">
      <c r="V266" s="40"/>
    </row>
    <row r="267" spans="22:22" x14ac:dyDescent="0.2">
      <c r="V267" s="40"/>
    </row>
    <row r="268" spans="22:22" x14ac:dyDescent="0.2">
      <c r="V268" s="40"/>
    </row>
    <row r="269" spans="22:22" x14ac:dyDescent="0.2">
      <c r="V269" s="40"/>
    </row>
    <row r="270" spans="22:22" x14ac:dyDescent="0.2">
      <c r="V270" s="40"/>
    </row>
    <row r="271" spans="22:22" x14ac:dyDescent="0.2">
      <c r="V271" s="40"/>
    </row>
    <row r="272" spans="22:22" x14ac:dyDescent="0.2">
      <c r="V272" s="40"/>
    </row>
    <row r="273" spans="22:22" x14ac:dyDescent="0.2">
      <c r="V273" s="40"/>
    </row>
  </sheetData>
  <mergeCells count="5">
    <mergeCell ref="A5:R5"/>
    <mergeCell ref="A6:R6"/>
    <mergeCell ref="A7:R7"/>
    <mergeCell ref="K117:R117"/>
    <mergeCell ref="A120:C120"/>
  </mergeCells>
  <printOptions horizontalCentered="1"/>
  <pageMargins left="0.25" right="0.25" top="0.2" bottom="0.25" header="0.2" footer="0.2"/>
  <pageSetup paperSize="9" scale="48" fitToHeight="0" orientation="landscape" r:id="rId1"/>
  <headerFooter differentFirst="1">
    <oddFooter>&amp;R&amp;P</oddFooter>
  </headerFooter>
  <rowBreaks count="4" manualBreakCount="4">
    <brk id="30" max="15" man="1"/>
    <brk id="52" max="15" man="1"/>
    <brk id="79" max="15" man="1"/>
    <brk id="97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Отпуск потребителям</vt:lpstr>
      <vt:lpstr>'Отпуск потребителям'!Область_печати</vt:lpstr>
    </vt:vector>
  </TitlesOfParts>
  <Company>МКП "Калиниград-ГорТранс"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Трофимова Ольга Сергеевна</dc:creator>
  <cp:lastModifiedBy>Ханин А.С.</cp:lastModifiedBy>
  <dcterms:created xsi:type="dcterms:W3CDTF">2022-01-17T06:41:02Z</dcterms:created>
  <dcterms:modified xsi:type="dcterms:W3CDTF">2022-01-17T08:35:26Z</dcterms:modified>
</cp:coreProperties>
</file>